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hared Data\Price Tranparency\"/>
    </mc:Choice>
  </mc:AlternateContent>
  <xr:revisionPtr revIDLastSave="0" documentId="8_{2005DCB6-40F7-4E2D-9A3D-1540BC5848D5}" xr6:coauthVersionLast="47" xr6:coauthVersionMax="47" xr10:uidLastSave="{00000000-0000-0000-0000-000000000000}"/>
  <workbookProtection workbookAlgorithmName="SHA-512" workbookHashValue="0BEkxxhChq6HB5v0j8edYpljWo0BMjhsWw2bOE3q65vkMC2aic/14X/NnUanUcz8MaMMJLCcXGgWKgytULC2cQ==" workbookSaltValue="cCmI2mGmEAg+xgYa2JJP0w==" workbookSpinCount="100000" lockStructure="1"/>
  <bookViews>
    <workbookView xWindow="28680" yWindow="-120" windowWidth="29040" windowHeight="15840" xr2:uid="{F5752E5A-1937-4731-A132-95D5A70BBA72}"/>
  </bookViews>
  <sheets>
    <sheet name="Shoppable List" sheetId="1" r:id="rId1"/>
    <sheet name="Lookup by Descrip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6" i="1" l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O12" i="2"/>
  <c r="G12" i="2"/>
  <c r="F12" i="2"/>
  <c r="D12" i="2"/>
  <c r="C12" i="2"/>
  <c r="O10" i="2"/>
  <c r="N10" i="2"/>
  <c r="M10" i="2"/>
  <c r="L10" i="2"/>
  <c r="K10" i="2"/>
  <c r="J10" i="2"/>
  <c r="I10" i="2"/>
  <c r="H10" i="2"/>
  <c r="G10" i="2"/>
  <c r="F10" i="2"/>
  <c r="D10" i="2"/>
  <c r="C10" i="2"/>
  <c r="D8" i="2"/>
  <c r="C8" i="2"/>
  <c r="O6" i="2"/>
  <c r="N6" i="2"/>
  <c r="M6" i="2"/>
  <c r="K6" i="2"/>
  <c r="I6" i="2"/>
  <c r="H6" i="2"/>
  <c r="G6" i="2"/>
  <c r="F6" i="2"/>
  <c r="D6" i="2"/>
  <c r="C6" i="2"/>
  <c r="O4" i="2"/>
  <c r="G4" i="2"/>
  <c r="F4" i="2"/>
  <c r="D4" i="2"/>
  <c r="C4" i="2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" i="2" s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8" i="2" s="1"/>
  <c r="E97" i="1"/>
  <c r="E98" i="1"/>
  <c r="E99" i="1"/>
  <c r="E100" i="1"/>
  <c r="E101" i="1"/>
  <c r="E102" i="1"/>
  <c r="E132" i="1"/>
  <c r="E133" i="1"/>
  <c r="E134" i="1"/>
  <c r="E135" i="1"/>
  <c r="E136" i="1"/>
  <c r="E137" i="1"/>
  <c r="E138" i="1"/>
  <c r="E10" i="2" s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7" i="1"/>
  <c r="E588" i="1"/>
  <c r="E589" i="1"/>
  <c r="E590" i="1"/>
  <c r="E591" i="1"/>
  <c r="E592" i="1"/>
  <c r="E593" i="1"/>
  <c r="E594" i="1"/>
  <c r="E595" i="1"/>
  <c r="E596" i="1"/>
  <c r="E597" i="1"/>
  <c r="E12" i="2" s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4" i="2" l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L6" i="2" s="1"/>
  <c r="J58" i="1"/>
  <c r="J6" i="2" s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N696" i="1" l="1"/>
  <c r="M696" i="1"/>
  <c r="L696" i="1"/>
  <c r="K696" i="1"/>
  <c r="J696" i="1"/>
  <c r="I696" i="1"/>
  <c r="H696" i="1"/>
  <c r="N695" i="1"/>
  <c r="M695" i="1"/>
  <c r="L695" i="1"/>
  <c r="K695" i="1"/>
  <c r="J695" i="1"/>
  <c r="I695" i="1"/>
  <c r="H695" i="1"/>
  <c r="N694" i="1"/>
  <c r="M694" i="1"/>
  <c r="L694" i="1"/>
  <c r="K694" i="1"/>
  <c r="J694" i="1"/>
  <c r="I694" i="1"/>
  <c r="H694" i="1"/>
  <c r="N693" i="1"/>
  <c r="M693" i="1"/>
  <c r="L693" i="1"/>
  <c r="K693" i="1"/>
  <c r="J693" i="1"/>
  <c r="I693" i="1"/>
  <c r="H693" i="1"/>
  <c r="N692" i="1"/>
  <c r="M692" i="1"/>
  <c r="L692" i="1"/>
  <c r="K692" i="1"/>
  <c r="J692" i="1"/>
  <c r="I692" i="1"/>
  <c r="H692" i="1"/>
  <c r="N691" i="1"/>
  <c r="M691" i="1"/>
  <c r="L691" i="1"/>
  <c r="K691" i="1"/>
  <c r="J691" i="1"/>
  <c r="I691" i="1"/>
  <c r="H691" i="1"/>
  <c r="N690" i="1"/>
  <c r="M690" i="1"/>
  <c r="L690" i="1"/>
  <c r="K690" i="1"/>
  <c r="J690" i="1"/>
  <c r="I690" i="1"/>
  <c r="H690" i="1"/>
  <c r="N689" i="1"/>
  <c r="M689" i="1"/>
  <c r="L689" i="1"/>
  <c r="K689" i="1"/>
  <c r="J689" i="1"/>
  <c r="I689" i="1"/>
  <c r="H689" i="1"/>
  <c r="N688" i="1"/>
  <c r="M688" i="1"/>
  <c r="L688" i="1"/>
  <c r="K688" i="1"/>
  <c r="J688" i="1"/>
  <c r="I688" i="1"/>
  <c r="H688" i="1"/>
  <c r="N687" i="1"/>
  <c r="M687" i="1"/>
  <c r="L687" i="1"/>
  <c r="K687" i="1"/>
  <c r="J687" i="1"/>
  <c r="I687" i="1"/>
  <c r="H687" i="1"/>
  <c r="N686" i="1"/>
  <c r="M686" i="1"/>
  <c r="L686" i="1"/>
  <c r="K686" i="1"/>
  <c r="J686" i="1"/>
  <c r="I686" i="1"/>
  <c r="H686" i="1"/>
  <c r="N685" i="1"/>
  <c r="M685" i="1"/>
  <c r="L685" i="1"/>
  <c r="K685" i="1"/>
  <c r="J685" i="1"/>
  <c r="I685" i="1"/>
  <c r="H685" i="1"/>
  <c r="N684" i="1"/>
  <c r="M684" i="1"/>
  <c r="L684" i="1"/>
  <c r="K684" i="1"/>
  <c r="J684" i="1"/>
  <c r="I684" i="1"/>
  <c r="H684" i="1"/>
  <c r="N683" i="1"/>
  <c r="M683" i="1"/>
  <c r="L683" i="1"/>
  <c r="K683" i="1"/>
  <c r="J683" i="1"/>
  <c r="I683" i="1"/>
  <c r="H683" i="1"/>
  <c r="N682" i="1"/>
  <c r="M682" i="1"/>
  <c r="L682" i="1"/>
  <c r="K682" i="1"/>
  <c r="J682" i="1"/>
  <c r="I682" i="1"/>
  <c r="H682" i="1"/>
  <c r="N681" i="1"/>
  <c r="M681" i="1"/>
  <c r="L681" i="1"/>
  <c r="K681" i="1"/>
  <c r="J681" i="1"/>
  <c r="I681" i="1"/>
  <c r="H681" i="1"/>
  <c r="N680" i="1"/>
  <c r="M680" i="1"/>
  <c r="L680" i="1"/>
  <c r="K680" i="1"/>
  <c r="J680" i="1"/>
  <c r="I680" i="1"/>
  <c r="H680" i="1"/>
  <c r="N679" i="1"/>
  <c r="M679" i="1"/>
  <c r="L679" i="1"/>
  <c r="K679" i="1"/>
  <c r="J679" i="1"/>
  <c r="I679" i="1"/>
  <c r="H679" i="1"/>
  <c r="N678" i="1"/>
  <c r="M678" i="1"/>
  <c r="L678" i="1"/>
  <c r="K678" i="1"/>
  <c r="J678" i="1"/>
  <c r="I678" i="1"/>
  <c r="H678" i="1"/>
  <c r="N677" i="1"/>
  <c r="M677" i="1"/>
  <c r="L677" i="1"/>
  <c r="K677" i="1"/>
  <c r="J677" i="1"/>
  <c r="I677" i="1"/>
  <c r="H677" i="1"/>
  <c r="N676" i="1"/>
  <c r="M676" i="1"/>
  <c r="L676" i="1"/>
  <c r="K676" i="1"/>
  <c r="J676" i="1"/>
  <c r="I676" i="1"/>
  <c r="H676" i="1"/>
  <c r="N675" i="1"/>
  <c r="M675" i="1"/>
  <c r="L675" i="1"/>
  <c r="K675" i="1"/>
  <c r="J675" i="1"/>
  <c r="I675" i="1"/>
  <c r="H675" i="1"/>
  <c r="N674" i="1"/>
  <c r="M674" i="1"/>
  <c r="L674" i="1"/>
  <c r="K674" i="1"/>
  <c r="J674" i="1"/>
  <c r="I674" i="1"/>
  <c r="H674" i="1"/>
  <c r="N673" i="1"/>
  <c r="M673" i="1"/>
  <c r="L673" i="1"/>
  <c r="K673" i="1"/>
  <c r="J673" i="1"/>
  <c r="I673" i="1"/>
  <c r="H673" i="1"/>
  <c r="N672" i="1"/>
  <c r="M672" i="1"/>
  <c r="L672" i="1"/>
  <c r="K672" i="1"/>
  <c r="J672" i="1"/>
  <c r="I672" i="1"/>
  <c r="H672" i="1"/>
  <c r="N671" i="1"/>
  <c r="M671" i="1"/>
  <c r="L671" i="1"/>
  <c r="K671" i="1"/>
  <c r="J671" i="1"/>
  <c r="I671" i="1"/>
  <c r="H671" i="1"/>
  <c r="N670" i="1"/>
  <c r="M670" i="1"/>
  <c r="L670" i="1"/>
  <c r="K670" i="1"/>
  <c r="J670" i="1"/>
  <c r="I670" i="1"/>
  <c r="H670" i="1"/>
  <c r="N669" i="1"/>
  <c r="M669" i="1"/>
  <c r="L669" i="1"/>
  <c r="K669" i="1"/>
  <c r="J669" i="1"/>
  <c r="I669" i="1"/>
  <c r="H669" i="1"/>
  <c r="N668" i="1"/>
  <c r="M668" i="1"/>
  <c r="L668" i="1"/>
  <c r="K668" i="1"/>
  <c r="J668" i="1"/>
  <c r="I668" i="1"/>
  <c r="H668" i="1"/>
  <c r="N667" i="1"/>
  <c r="M667" i="1"/>
  <c r="L667" i="1"/>
  <c r="K667" i="1"/>
  <c r="J667" i="1"/>
  <c r="I667" i="1"/>
  <c r="H667" i="1"/>
  <c r="N666" i="1"/>
  <c r="M666" i="1"/>
  <c r="L666" i="1"/>
  <c r="K666" i="1"/>
  <c r="J666" i="1"/>
  <c r="I666" i="1"/>
  <c r="H666" i="1"/>
  <c r="N665" i="1"/>
  <c r="M665" i="1"/>
  <c r="L665" i="1"/>
  <c r="K665" i="1"/>
  <c r="J665" i="1"/>
  <c r="I665" i="1"/>
  <c r="H665" i="1"/>
  <c r="N664" i="1"/>
  <c r="M664" i="1"/>
  <c r="L664" i="1"/>
  <c r="K664" i="1"/>
  <c r="J664" i="1"/>
  <c r="I664" i="1"/>
  <c r="H664" i="1"/>
  <c r="N663" i="1"/>
  <c r="M663" i="1"/>
  <c r="L663" i="1"/>
  <c r="K663" i="1"/>
  <c r="J663" i="1"/>
  <c r="I663" i="1"/>
  <c r="H663" i="1"/>
  <c r="N662" i="1"/>
  <c r="M662" i="1"/>
  <c r="L662" i="1"/>
  <c r="K662" i="1"/>
  <c r="J662" i="1"/>
  <c r="I662" i="1"/>
  <c r="H662" i="1"/>
  <c r="N661" i="1"/>
  <c r="M661" i="1"/>
  <c r="L661" i="1"/>
  <c r="K661" i="1"/>
  <c r="J661" i="1"/>
  <c r="I661" i="1"/>
  <c r="H661" i="1"/>
  <c r="N660" i="1"/>
  <c r="M660" i="1"/>
  <c r="L660" i="1"/>
  <c r="K660" i="1"/>
  <c r="J660" i="1"/>
  <c r="I660" i="1"/>
  <c r="H660" i="1"/>
  <c r="N659" i="1"/>
  <c r="M659" i="1"/>
  <c r="L659" i="1"/>
  <c r="K659" i="1"/>
  <c r="J659" i="1"/>
  <c r="I659" i="1"/>
  <c r="H659" i="1"/>
  <c r="N658" i="1"/>
  <c r="M658" i="1"/>
  <c r="L658" i="1"/>
  <c r="K658" i="1"/>
  <c r="J658" i="1"/>
  <c r="I658" i="1"/>
  <c r="H658" i="1"/>
  <c r="N657" i="1"/>
  <c r="M657" i="1"/>
  <c r="L657" i="1"/>
  <c r="K657" i="1"/>
  <c r="J657" i="1"/>
  <c r="I657" i="1"/>
  <c r="H657" i="1"/>
  <c r="N656" i="1"/>
  <c r="M656" i="1"/>
  <c r="L656" i="1"/>
  <c r="K656" i="1"/>
  <c r="J656" i="1"/>
  <c r="I656" i="1"/>
  <c r="H656" i="1"/>
  <c r="N655" i="1"/>
  <c r="M655" i="1"/>
  <c r="L655" i="1"/>
  <c r="K655" i="1"/>
  <c r="J655" i="1"/>
  <c r="I655" i="1"/>
  <c r="H655" i="1"/>
  <c r="N654" i="1"/>
  <c r="M654" i="1"/>
  <c r="L654" i="1"/>
  <c r="K654" i="1"/>
  <c r="J654" i="1"/>
  <c r="I654" i="1"/>
  <c r="H654" i="1"/>
  <c r="N653" i="1"/>
  <c r="M653" i="1"/>
  <c r="L653" i="1"/>
  <c r="K653" i="1"/>
  <c r="J653" i="1"/>
  <c r="I653" i="1"/>
  <c r="H653" i="1"/>
  <c r="N652" i="1"/>
  <c r="M652" i="1"/>
  <c r="L652" i="1"/>
  <c r="K652" i="1"/>
  <c r="J652" i="1"/>
  <c r="I652" i="1"/>
  <c r="H652" i="1"/>
  <c r="N651" i="1"/>
  <c r="M651" i="1"/>
  <c r="L651" i="1"/>
  <c r="K651" i="1"/>
  <c r="J651" i="1"/>
  <c r="I651" i="1"/>
  <c r="H651" i="1"/>
  <c r="N650" i="1"/>
  <c r="M650" i="1"/>
  <c r="L650" i="1"/>
  <c r="K650" i="1"/>
  <c r="J650" i="1"/>
  <c r="I650" i="1"/>
  <c r="H650" i="1"/>
  <c r="N649" i="1"/>
  <c r="M649" i="1"/>
  <c r="L649" i="1"/>
  <c r="K649" i="1"/>
  <c r="J649" i="1"/>
  <c r="I649" i="1"/>
  <c r="H649" i="1"/>
  <c r="N648" i="1"/>
  <c r="M648" i="1"/>
  <c r="L648" i="1"/>
  <c r="K648" i="1"/>
  <c r="J648" i="1"/>
  <c r="I648" i="1"/>
  <c r="H648" i="1"/>
  <c r="N647" i="1"/>
  <c r="M647" i="1"/>
  <c r="L647" i="1"/>
  <c r="K647" i="1"/>
  <c r="J647" i="1"/>
  <c r="I647" i="1"/>
  <c r="H647" i="1"/>
  <c r="N646" i="1"/>
  <c r="M646" i="1"/>
  <c r="L646" i="1"/>
  <c r="K646" i="1"/>
  <c r="J646" i="1"/>
  <c r="I646" i="1"/>
  <c r="H646" i="1"/>
  <c r="N645" i="1"/>
  <c r="M645" i="1"/>
  <c r="L645" i="1"/>
  <c r="K645" i="1"/>
  <c r="J645" i="1"/>
  <c r="I645" i="1"/>
  <c r="H645" i="1"/>
  <c r="N644" i="1"/>
  <c r="M644" i="1"/>
  <c r="L644" i="1"/>
  <c r="K644" i="1"/>
  <c r="J644" i="1"/>
  <c r="I644" i="1"/>
  <c r="H644" i="1"/>
  <c r="N643" i="1"/>
  <c r="M643" i="1"/>
  <c r="L643" i="1"/>
  <c r="K643" i="1"/>
  <c r="J643" i="1"/>
  <c r="I643" i="1"/>
  <c r="H643" i="1"/>
  <c r="N642" i="1"/>
  <c r="M642" i="1"/>
  <c r="L642" i="1"/>
  <c r="K642" i="1"/>
  <c r="J642" i="1"/>
  <c r="I642" i="1"/>
  <c r="H642" i="1"/>
  <c r="N641" i="1"/>
  <c r="M641" i="1"/>
  <c r="L641" i="1"/>
  <c r="K641" i="1"/>
  <c r="J641" i="1"/>
  <c r="I641" i="1"/>
  <c r="H641" i="1"/>
  <c r="N640" i="1"/>
  <c r="M640" i="1"/>
  <c r="L640" i="1"/>
  <c r="K640" i="1"/>
  <c r="J640" i="1"/>
  <c r="I640" i="1"/>
  <c r="H640" i="1"/>
  <c r="N639" i="1"/>
  <c r="M639" i="1"/>
  <c r="L639" i="1"/>
  <c r="K639" i="1"/>
  <c r="J639" i="1"/>
  <c r="I639" i="1"/>
  <c r="H639" i="1"/>
  <c r="N638" i="1"/>
  <c r="M638" i="1"/>
  <c r="L638" i="1"/>
  <c r="K638" i="1"/>
  <c r="J638" i="1"/>
  <c r="I638" i="1"/>
  <c r="H638" i="1"/>
  <c r="N637" i="1"/>
  <c r="M637" i="1"/>
  <c r="L637" i="1"/>
  <c r="K637" i="1"/>
  <c r="J637" i="1"/>
  <c r="I637" i="1"/>
  <c r="H637" i="1"/>
  <c r="N636" i="1"/>
  <c r="M636" i="1"/>
  <c r="L636" i="1"/>
  <c r="K636" i="1"/>
  <c r="J636" i="1"/>
  <c r="I636" i="1"/>
  <c r="H636" i="1"/>
  <c r="N635" i="1"/>
  <c r="M635" i="1"/>
  <c r="L635" i="1"/>
  <c r="K635" i="1"/>
  <c r="J635" i="1"/>
  <c r="I635" i="1"/>
  <c r="H635" i="1"/>
  <c r="N634" i="1"/>
  <c r="M634" i="1"/>
  <c r="L634" i="1"/>
  <c r="K634" i="1"/>
  <c r="J634" i="1"/>
  <c r="I634" i="1"/>
  <c r="H634" i="1"/>
  <c r="N633" i="1"/>
  <c r="M633" i="1"/>
  <c r="L633" i="1"/>
  <c r="K633" i="1"/>
  <c r="J633" i="1"/>
  <c r="I633" i="1"/>
  <c r="H633" i="1"/>
  <c r="N632" i="1"/>
  <c r="M632" i="1"/>
  <c r="L632" i="1"/>
  <c r="K632" i="1"/>
  <c r="J632" i="1"/>
  <c r="I632" i="1"/>
  <c r="H632" i="1"/>
  <c r="N631" i="1"/>
  <c r="M631" i="1"/>
  <c r="L631" i="1"/>
  <c r="K631" i="1"/>
  <c r="J631" i="1"/>
  <c r="I631" i="1"/>
  <c r="H631" i="1"/>
  <c r="N630" i="1"/>
  <c r="M630" i="1"/>
  <c r="L630" i="1"/>
  <c r="K630" i="1"/>
  <c r="J630" i="1"/>
  <c r="I630" i="1"/>
  <c r="H630" i="1"/>
  <c r="N629" i="1"/>
  <c r="M629" i="1"/>
  <c r="L629" i="1"/>
  <c r="K629" i="1"/>
  <c r="J629" i="1"/>
  <c r="I629" i="1"/>
  <c r="H629" i="1"/>
  <c r="N628" i="1"/>
  <c r="M628" i="1"/>
  <c r="L628" i="1"/>
  <c r="K628" i="1"/>
  <c r="J628" i="1"/>
  <c r="I628" i="1"/>
  <c r="H628" i="1"/>
  <c r="N627" i="1"/>
  <c r="M627" i="1"/>
  <c r="L627" i="1"/>
  <c r="K627" i="1"/>
  <c r="J627" i="1"/>
  <c r="I627" i="1"/>
  <c r="H627" i="1"/>
  <c r="N626" i="1"/>
  <c r="M626" i="1"/>
  <c r="L626" i="1"/>
  <c r="K626" i="1"/>
  <c r="J626" i="1"/>
  <c r="I626" i="1"/>
  <c r="H626" i="1"/>
  <c r="N625" i="1"/>
  <c r="M625" i="1"/>
  <c r="L625" i="1"/>
  <c r="K625" i="1"/>
  <c r="J625" i="1"/>
  <c r="I625" i="1"/>
  <c r="H625" i="1"/>
  <c r="N624" i="1"/>
  <c r="M624" i="1"/>
  <c r="L624" i="1"/>
  <c r="K624" i="1"/>
  <c r="J624" i="1"/>
  <c r="I624" i="1"/>
  <c r="H624" i="1"/>
  <c r="N623" i="1"/>
  <c r="M623" i="1"/>
  <c r="L623" i="1"/>
  <c r="K623" i="1"/>
  <c r="J623" i="1"/>
  <c r="I623" i="1"/>
  <c r="H623" i="1"/>
  <c r="N622" i="1"/>
  <c r="M622" i="1"/>
  <c r="L622" i="1"/>
  <c r="K622" i="1"/>
  <c r="J622" i="1"/>
  <c r="I622" i="1"/>
  <c r="H622" i="1"/>
  <c r="N621" i="1"/>
  <c r="M621" i="1"/>
  <c r="L621" i="1"/>
  <c r="K621" i="1"/>
  <c r="J621" i="1"/>
  <c r="I621" i="1"/>
  <c r="H621" i="1"/>
  <c r="N620" i="1"/>
  <c r="M620" i="1"/>
  <c r="L620" i="1"/>
  <c r="K620" i="1"/>
  <c r="J620" i="1"/>
  <c r="I620" i="1"/>
  <c r="H620" i="1"/>
  <c r="N619" i="1"/>
  <c r="M619" i="1"/>
  <c r="L619" i="1"/>
  <c r="K619" i="1"/>
  <c r="J619" i="1"/>
  <c r="I619" i="1"/>
  <c r="H619" i="1"/>
  <c r="N618" i="1"/>
  <c r="M618" i="1"/>
  <c r="L618" i="1"/>
  <c r="K618" i="1"/>
  <c r="J618" i="1"/>
  <c r="I618" i="1"/>
  <c r="H618" i="1"/>
  <c r="N617" i="1"/>
  <c r="M617" i="1"/>
  <c r="L617" i="1"/>
  <c r="K617" i="1"/>
  <c r="J617" i="1"/>
  <c r="I617" i="1"/>
  <c r="H617" i="1"/>
  <c r="N616" i="1"/>
  <c r="M616" i="1"/>
  <c r="L616" i="1"/>
  <c r="K616" i="1"/>
  <c r="J616" i="1"/>
  <c r="I616" i="1"/>
  <c r="H616" i="1"/>
  <c r="N615" i="1"/>
  <c r="M615" i="1"/>
  <c r="L615" i="1"/>
  <c r="K615" i="1"/>
  <c r="J615" i="1"/>
  <c r="I615" i="1"/>
  <c r="H615" i="1"/>
  <c r="N614" i="1"/>
  <c r="M614" i="1"/>
  <c r="L614" i="1"/>
  <c r="K614" i="1"/>
  <c r="J614" i="1"/>
  <c r="I614" i="1"/>
  <c r="H614" i="1"/>
  <c r="N613" i="1"/>
  <c r="M613" i="1"/>
  <c r="L613" i="1"/>
  <c r="K613" i="1"/>
  <c r="J613" i="1"/>
  <c r="I613" i="1"/>
  <c r="H613" i="1"/>
  <c r="N612" i="1"/>
  <c r="M612" i="1"/>
  <c r="L612" i="1"/>
  <c r="K612" i="1"/>
  <c r="J612" i="1"/>
  <c r="I612" i="1"/>
  <c r="H612" i="1"/>
  <c r="N611" i="1"/>
  <c r="M611" i="1"/>
  <c r="L611" i="1"/>
  <c r="K611" i="1"/>
  <c r="J611" i="1"/>
  <c r="I611" i="1"/>
  <c r="H611" i="1"/>
  <c r="N610" i="1"/>
  <c r="M610" i="1"/>
  <c r="L610" i="1"/>
  <c r="K610" i="1"/>
  <c r="J610" i="1"/>
  <c r="I610" i="1"/>
  <c r="H610" i="1"/>
  <c r="N609" i="1"/>
  <c r="M609" i="1"/>
  <c r="L609" i="1"/>
  <c r="K609" i="1"/>
  <c r="J609" i="1"/>
  <c r="I609" i="1"/>
  <c r="H609" i="1"/>
  <c r="N608" i="1"/>
  <c r="M608" i="1"/>
  <c r="L608" i="1"/>
  <c r="K608" i="1"/>
  <c r="J608" i="1"/>
  <c r="I608" i="1"/>
  <c r="H608" i="1"/>
  <c r="N607" i="1"/>
  <c r="M607" i="1"/>
  <c r="L607" i="1"/>
  <c r="K607" i="1"/>
  <c r="J607" i="1"/>
  <c r="I607" i="1"/>
  <c r="H607" i="1"/>
  <c r="N606" i="1"/>
  <c r="M606" i="1"/>
  <c r="L606" i="1"/>
  <c r="K606" i="1"/>
  <c r="J606" i="1"/>
  <c r="I606" i="1"/>
  <c r="H606" i="1"/>
  <c r="N605" i="1"/>
  <c r="M605" i="1"/>
  <c r="L605" i="1"/>
  <c r="K605" i="1"/>
  <c r="J605" i="1"/>
  <c r="I605" i="1"/>
  <c r="H605" i="1"/>
  <c r="N604" i="1"/>
  <c r="M604" i="1"/>
  <c r="L604" i="1"/>
  <c r="K604" i="1"/>
  <c r="J604" i="1"/>
  <c r="I604" i="1"/>
  <c r="H604" i="1"/>
  <c r="N603" i="1"/>
  <c r="M603" i="1"/>
  <c r="L603" i="1"/>
  <c r="K603" i="1"/>
  <c r="J603" i="1"/>
  <c r="I603" i="1"/>
  <c r="H603" i="1"/>
  <c r="N602" i="1"/>
  <c r="M602" i="1"/>
  <c r="L602" i="1"/>
  <c r="K602" i="1"/>
  <c r="J602" i="1"/>
  <c r="I602" i="1"/>
  <c r="H602" i="1"/>
  <c r="N601" i="1"/>
  <c r="M601" i="1"/>
  <c r="L601" i="1"/>
  <c r="K601" i="1"/>
  <c r="J601" i="1"/>
  <c r="I601" i="1"/>
  <c r="H601" i="1"/>
  <c r="N600" i="1"/>
  <c r="M600" i="1"/>
  <c r="L600" i="1"/>
  <c r="K600" i="1"/>
  <c r="J600" i="1"/>
  <c r="I600" i="1"/>
  <c r="H600" i="1"/>
  <c r="N599" i="1"/>
  <c r="M599" i="1"/>
  <c r="L599" i="1"/>
  <c r="K599" i="1"/>
  <c r="J599" i="1"/>
  <c r="I599" i="1"/>
  <c r="H599" i="1"/>
  <c r="N598" i="1"/>
  <c r="M598" i="1"/>
  <c r="L598" i="1"/>
  <c r="K598" i="1"/>
  <c r="J598" i="1"/>
  <c r="I598" i="1"/>
  <c r="H598" i="1"/>
  <c r="N597" i="1"/>
  <c r="N12" i="2" s="1"/>
  <c r="M597" i="1"/>
  <c r="M12" i="2" s="1"/>
  <c r="L597" i="1"/>
  <c r="L12" i="2" s="1"/>
  <c r="K597" i="1"/>
  <c r="K12" i="2" s="1"/>
  <c r="J597" i="1"/>
  <c r="J12" i="2" s="1"/>
  <c r="I597" i="1"/>
  <c r="I12" i="2" s="1"/>
  <c r="H597" i="1"/>
  <c r="H12" i="2" s="1"/>
  <c r="N596" i="1"/>
  <c r="M596" i="1"/>
  <c r="L596" i="1"/>
  <c r="K596" i="1"/>
  <c r="J596" i="1"/>
  <c r="I596" i="1"/>
  <c r="H596" i="1"/>
  <c r="N595" i="1"/>
  <c r="M595" i="1"/>
  <c r="L595" i="1"/>
  <c r="K595" i="1"/>
  <c r="J595" i="1"/>
  <c r="I595" i="1"/>
  <c r="H595" i="1"/>
  <c r="N594" i="1"/>
  <c r="M594" i="1"/>
  <c r="L594" i="1"/>
  <c r="K594" i="1"/>
  <c r="J594" i="1"/>
  <c r="I594" i="1"/>
  <c r="H594" i="1"/>
  <c r="N593" i="1"/>
  <c r="M593" i="1"/>
  <c r="L593" i="1"/>
  <c r="K593" i="1"/>
  <c r="J593" i="1"/>
  <c r="I593" i="1"/>
  <c r="H593" i="1"/>
  <c r="N592" i="1"/>
  <c r="M592" i="1"/>
  <c r="L592" i="1"/>
  <c r="K592" i="1"/>
  <c r="J592" i="1"/>
  <c r="I592" i="1"/>
  <c r="H592" i="1"/>
  <c r="N591" i="1"/>
  <c r="M591" i="1"/>
  <c r="L591" i="1"/>
  <c r="K591" i="1"/>
  <c r="J591" i="1"/>
  <c r="I591" i="1"/>
  <c r="H591" i="1"/>
  <c r="N590" i="1"/>
  <c r="M590" i="1"/>
  <c r="L590" i="1"/>
  <c r="K590" i="1"/>
  <c r="J590" i="1"/>
  <c r="I590" i="1"/>
  <c r="H590" i="1"/>
  <c r="N589" i="1"/>
  <c r="M589" i="1"/>
  <c r="L589" i="1"/>
  <c r="K589" i="1"/>
  <c r="J589" i="1"/>
  <c r="I589" i="1"/>
  <c r="H589" i="1"/>
  <c r="N588" i="1"/>
  <c r="M588" i="1"/>
  <c r="L588" i="1"/>
  <c r="K588" i="1"/>
  <c r="J588" i="1"/>
  <c r="I588" i="1"/>
  <c r="H588" i="1"/>
  <c r="N587" i="1"/>
  <c r="M587" i="1"/>
  <c r="L587" i="1"/>
  <c r="K587" i="1"/>
  <c r="J587" i="1"/>
  <c r="I587" i="1"/>
  <c r="H587" i="1"/>
  <c r="O102" i="1"/>
  <c r="N102" i="1"/>
  <c r="M102" i="1"/>
  <c r="L102" i="1"/>
  <c r="K102" i="1"/>
  <c r="J102" i="1"/>
  <c r="I102" i="1"/>
  <c r="H102" i="1"/>
  <c r="O101" i="1"/>
  <c r="N101" i="1"/>
  <c r="M101" i="1"/>
  <c r="L101" i="1"/>
  <c r="K101" i="1"/>
  <c r="J101" i="1"/>
  <c r="I101" i="1"/>
  <c r="H101" i="1"/>
  <c r="N100" i="1"/>
  <c r="M100" i="1"/>
  <c r="L100" i="1"/>
  <c r="K100" i="1"/>
  <c r="J100" i="1"/>
  <c r="I100" i="1"/>
  <c r="H100" i="1"/>
  <c r="O99" i="1"/>
  <c r="N99" i="1"/>
  <c r="M99" i="1"/>
  <c r="L99" i="1"/>
  <c r="K99" i="1"/>
  <c r="J99" i="1"/>
  <c r="I99" i="1"/>
  <c r="H99" i="1"/>
  <c r="N98" i="1"/>
  <c r="M98" i="1"/>
  <c r="L98" i="1"/>
  <c r="K98" i="1"/>
  <c r="J98" i="1"/>
  <c r="I98" i="1"/>
  <c r="H98" i="1"/>
  <c r="O97" i="1"/>
  <c r="N97" i="1"/>
  <c r="M97" i="1"/>
  <c r="L97" i="1"/>
  <c r="K97" i="1"/>
  <c r="J97" i="1"/>
  <c r="I97" i="1"/>
  <c r="H97" i="1"/>
  <c r="O96" i="1"/>
  <c r="O8" i="2" s="1"/>
  <c r="N96" i="1"/>
  <c r="N8" i="2" s="1"/>
  <c r="M96" i="1"/>
  <c r="M8" i="2" s="1"/>
  <c r="L96" i="1"/>
  <c r="L8" i="2" s="1"/>
  <c r="K96" i="1"/>
  <c r="K8" i="2" s="1"/>
  <c r="J96" i="1"/>
  <c r="J8" i="2" s="1"/>
  <c r="I96" i="1"/>
  <c r="I8" i="2" s="1"/>
  <c r="H96" i="1"/>
  <c r="H8" i="2" s="1"/>
  <c r="G8" i="2"/>
  <c r="F8" i="2"/>
  <c r="N95" i="1"/>
  <c r="M95" i="1"/>
  <c r="L95" i="1"/>
  <c r="K95" i="1"/>
  <c r="J95" i="1"/>
  <c r="I95" i="1"/>
  <c r="H95" i="1"/>
  <c r="O94" i="1"/>
  <c r="N94" i="1"/>
  <c r="M94" i="1"/>
  <c r="L94" i="1"/>
  <c r="K94" i="1"/>
  <c r="J94" i="1"/>
  <c r="I94" i="1"/>
  <c r="H94" i="1"/>
  <c r="O93" i="1"/>
  <c r="N93" i="1"/>
  <c r="M93" i="1"/>
  <c r="L93" i="1"/>
  <c r="K93" i="1"/>
  <c r="J93" i="1"/>
  <c r="I93" i="1"/>
  <c r="H93" i="1"/>
  <c r="N92" i="1"/>
  <c r="M92" i="1"/>
  <c r="L92" i="1"/>
  <c r="K92" i="1"/>
  <c r="J92" i="1"/>
  <c r="I92" i="1"/>
  <c r="H92" i="1"/>
  <c r="N91" i="1"/>
  <c r="M91" i="1"/>
  <c r="L91" i="1"/>
  <c r="K91" i="1"/>
  <c r="J91" i="1"/>
  <c r="I91" i="1"/>
  <c r="H91" i="1"/>
  <c r="N90" i="1"/>
  <c r="M90" i="1"/>
  <c r="L90" i="1"/>
  <c r="K90" i="1"/>
  <c r="J90" i="1"/>
  <c r="I90" i="1"/>
  <c r="H90" i="1"/>
  <c r="N89" i="1"/>
  <c r="M89" i="1"/>
  <c r="L89" i="1"/>
  <c r="K89" i="1"/>
  <c r="J89" i="1"/>
  <c r="I89" i="1"/>
  <c r="H89" i="1"/>
  <c r="N88" i="1"/>
  <c r="M88" i="1"/>
  <c r="L88" i="1"/>
  <c r="K88" i="1"/>
  <c r="J88" i="1"/>
  <c r="I88" i="1"/>
  <c r="H88" i="1"/>
  <c r="N87" i="1"/>
  <c r="M87" i="1"/>
  <c r="L87" i="1"/>
  <c r="K87" i="1"/>
  <c r="J87" i="1"/>
  <c r="I87" i="1"/>
  <c r="H87" i="1"/>
  <c r="N86" i="1"/>
  <c r="M86" i="1"/>
  <c r="L86" i="1"/>
  <c r="K86" i="1"/>
  <c r="J86" i="1"/>
  <c r="I86" i="1"/>
  <c r="H86" i="1"/>
  <c r="N85" i="1"/>
  <c r="M85" i="1"/>
  <c r="L85" i="1"/>
  <c r="K85" i="1"/>
  <c r="J85" i="1"/>
  <c r="I85" i="1"/>
  <c r="H85" i="1"/>
  <c r="N84" i="1"/>
  <c r="M84" i="1"/>
  <c r="L84" i="1"/>
  <c r="K84" i="1"/>
  <c r="J84" i="1"/>
  <c r="I84" i="1"/>
  <c r="H84" i="1"/>
  <c r="N83" i="1"/>
  <c r="M83" i="1"/>
  <c r="L83" i="1"/>
  <c r="K83" i="1"/>
  <c r="J83" i="1"/>
  <c r="I83" i="1"/>
  <c r="H83" i="1"/>
  <c r="N50" i="1"/>
  <c r="M50" i="1"/>
  <c r="L50" i="1"/>
  <c r="K50" i="1"/>
  <c r="J50" i="1"/>
  <c r="I50" i="1"/>
  <c r="H50" i="1"/>
  <c r="N49" i="1"/>
  <c r="M49" i="1"/>
  <c r="L49" i="1"/>
  <c r="K49" i="1"/>
  <c r="J49" i="1"/>
  <c r="I49" i="1"/>
  <c r="H49" i="1"/>
  <c r="N48" i="1"/>
  <c r="M48" i="1"/>
  <c r="L48" i="1"/>
  <c r="K48" i="1"/>
  <c r="J48" i="1"/>
  <c r="I48" i="1"/>
  <c r="H48" i="1"/>
  <c r="N47" i="1"/>
  <c r="M47" i="1"/>
  <c r="L47" i="1"/>
  <c r="K47" i="1"/>
  <c r="J47" i="1"/>
  <c r="I47" i="1"/>
  <c r="H47" i="1"/>
  <c r="N46" i="1"/>
  <c r="M46" i="1"/>
  <c r="L46" i="1"/>
  <c r="K46" i="1"/>
  <c r="J46" i="1"/>
  <c r="I46" i="1"/>
  <c r="H46" i="1"/>
  <c r="N45" i="1"/>
  <c r="M45" i="1"/>
  <c r="L45" i="1"/>
  <c r="K45" i="1"/>
  <c r="J45" i="1"/>
  <c r="I45" i="1"/>
  <c r="H45" i="1"/>
  <c r="N44" i="1"/>
  <c r="M44" i="1"/>
  <c r="L44" i="1"/>
  <c r="K44" i="1"/>
  <c r="J44" i="1"/>
  <c r="I44" i="1"/>
  <c r="H44" i="1"/>
  <c r="N43" i="1"/>
  <c r="M43" i="1"/>
  <c r="L43" i="1"/>
  <c r="K43" i="1"/>
  <c r="J43" i="1"/>
  <c r="I43" i="1"/>
  <c r="H43" i="1"/>
  <c r="N42" i="1"/>
  <c r="M42" i="1"/>
  <c r="L42" i="1"/>
  <c r="K42" i="1"/>
  <c r="J42" i="1"/>
  <c r="I42" i="1"/>
  <c r="H42" i="1"/>
  <c r="N41" i="1"/>
  <c r="M41" i="1"/>
  <c r="L41" i="1"/>
  <c r="K41" i="1"/>
  <c r="J41" i="1"/>
  <c r="I41" i="1"/>
  <c r="H41" i="1"/>
  <c r="N40" i="1"/>
  <c r="M40" i="1"/>
  <c r="L40" i="1"/>
  <c r="K40" i="1"/>
  <c r="J40" i="1"/>
  <c r="I40" i="1"/>
  <c r="H40" i="1"/>
  <c r="N39" i="1"/>
  <c r="M39" i="1"/>
  <c r="L39" i="1"/>
  <c r="K39" i="1"/>
  <c r="J39" i="1"/>
  <c r="I39" i="1"/>
  <c r="H39" i="1"/>
  <c r="N38" i="1"/>
  <c r="M38" i="1"/>
  <c r="L38" i="1"/>
  <c r="K38" i="1"/>
  <c r="J38" i="1"/>
  <c r="I38" i="1"/>
  <c r="H38" i="1"/>
  <c r="N37" i="1"/>
  <c r="M37" i="1"/>
  <c r="L37" i="1"/>
  <c r="K37" i="1"/>
  <c r="J37" i="1"/>
  <c r="I37" i="1"/>
  <c r="H37" i="1"/>
  <c r="N36" i="1"/>
  <c r="M36" i="1"/>
  <c r="L36" i="1"/>
  <c r="K36" i="1"/>
  <c r="J36" i="1"/>
  <c r="I36" i="1"/>
  <c r="H36" i="1"/>
  <c r="N35" i="1"/>
  <c r="M35" i="1"/>
  <c r="L35" i="1"/>
  <c r="K35" i="1"/>
  <c r="J35" i="1"/>
  <c r="I35" i="1"/>
  <c r="H35" i="1"/>
  <c r="N34" i="1"/>
  <c r="M34" i="1"/>
  <c r="L34" i="1"/>
  <c r="K34" i="1"/>
  <c r="J34" i="1"/>
  <c r="I34" i="1"/>
  <c r="H34" i="1"/>
  <c r="N33" i="1"/>
  <c r="M33" i="1"/>
  <c r="L33" i="1"/>
  <c r="K33" i="1"/>
  <c r="J33" i="1"/>
  <c r="I33" i="1"/>
  <c r="H33" i="1"/>
  <c r="N32" i="1"/>
  <c r="M32" i="1"/>
  <c r="L32" i="1"/>
  <c r="K32" i="1"/>
  <c r="J32" i="1"/>
  <c r="I32" i="1"/>
  <c r="H32" i="1"/>
  <c r="N31" i="1"/>
  <c r="M31" i="1"/>
  <c r="L31" i="1"/>
  <c r="K31" i="1"/>
  <c r="J31" i="1"/>
  <c r="I31" i="1"/>
  <c r="H31" i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N28" i="1"/>
  <c r="M28" i="1"/>
  <c r="L28" i="1"/>
  <c r="K28" i="1"/>
  <c r="J28" i="1"/>
  <c r="I28" i="1"/>
  <c r="H28" i="1"/>
  <c r="N27" i="1"/>
  <c r="M27" i="1"/>
  <c r="L27" i="1"/>
  <c r="K27" i="1"/>
  <c r="J27" i="1"/>
  <c r="I27" i="1"/>
  <c r="H27" i="1"/>
  <c r="N26" i="1"/>
  <c r="M26" i="1"/>
  <c r="L26" i="1"/>
  <c r="K26" i="1"/>
  <c r="J26" i="1"/>
  <c r="I26" i="1"/>
  <c r="H26" i="1"/>
  <c r="N25" i="1"/>
  <c r="M25" i="1"/>
  <c r="L25" i="1"/>
  <c r="K25" i="1"/>
  <c r="J25" i="1"/>
  <c r="I25" i="1"/>
  <c r="H25" i="1"/>
  <c r="N24" i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N4" i="2" s="1"/>
  <c r="M8" i="1"/>
  <c r="M4" i="2" s="1"/>
  <c r="L8" i="1"/>
  <c r="L4" i="2" s="1"/>
  <c r="K8" i="1"/>
  <c r="K4" i="2" s="1"/>
  <c r="J8" i="1"/>
  <c r="J4" i="2" s="1"/>
  <c r="I8" i="1"/>
  <c r="I4" i="2" s="1"/>
  <c r="H8" i="1"/>
  <c r="H4" i="2" s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N4" i="1"/>
  <c r="M4" i="1"/>
  <c r="L4" i="1"/>
  <c r="K4" i="1"/>
  <c r="J4" i="1"/>
  <c r="I4" i="1"/>
  <c r="H4" i="1"/>
  <c r="N3" i="1"/>
  <c r="M3" i="1"/>
  <c r="L3" i="1"/>
  <c r="K3" i="1"/>
  <c r="J3" i="1"/>
  <c r="I3" i="1"/>
  <c r="H3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<sst xmlns="http://schemas.openxmlformats.org/spreadsheetml/2006/main" count="2102" uniqueCount="799">
  <si>
    <t>Department</t>
  </si>
  <si>
    <t>Description</t>
  </si>
  <si>
    <t>HCPCS Code</t>
  </si>
  <si>
    <t>Gross Price</t>
  </si>
  <si>
    <t>Minimum</t>
  </si>
  <si>
    <t>Maximum</t>
  </si>
  <si>
    <t>BCBS Traditional</t>
  </si>
  <si>
    <t>BCBS HealthLink</t>
  </si>
  <si>
    <t>Allegiance</t>
  </si>
  <si>
    <t>Montana Health Co-op</t>
  </si>
  <si>
    <t>Pacific Source</t>
  </si>
  <si>
    <t>Three Rivers Provider Network</t>
  </si>
  <si>
    <t>Health Info Net/ First Choice Health</t>
  </si>
  <si>
    <t>Interwest PPO Network</t>
  </si>
  <si>
    <t>interwest Traditional Network</t>
  </si>
  <si>
    <t>THERAPY</t>
  </si>
  <si>
    <t>OT EVAL LOW COMPLEXITY</t>
  </si>
  <si>
    <t>97165,GO (1 units)</t>
  </si>
  <si>
    <t>OT EVAL MODERATE COMPLEXITY</t>
  </si>
  <si>
    <t>97166,GO (1 units)</t>
  </si>
  <si>
    <t>OT NEURO-MUSCULAR RE-EDUCATION</t>
  </si>
  <si>
    <t>97112,GO (1 units)</t>
  </si>
  <si>
    <t>OT RE-EVALUATION</t>
  </si>
  <si>
    <t>97168,GO (1 units)</t>
  </si>
  <si>
    <t>OT THERAPEUTIC ACTIVITY PER 15 MIN</t>
  </si>
  <si>
    <t>97530,GO (1 units)</t>
  </si>
  <si>
    <t>OT WHEELCHAIR MGT PER 15 MIN</t>
  </si>
  <si>
    <t>97542,GO (1 units)</t>
  </si>
  <si>
    <t>OT MANUAL THERAPY PER 15 MIN</t>
  </si>
  <si>
    <t>97140,GO (1 units)</t>
  </si>
  <si>
    <t>OT SELF CARE MGT/ADL PER 15 MIN</t>
  </si>
  <si>
    <t>97535,GO (1 units)</t>
  </si>
  <si>
    <t>OT THERAPEUTIC EXERCISE PER 15 MIN</t>
  </si>
  <si>
    <t>97110,GO (1 units)</t>
  </si>
  <si>
    <t>OT SENSORY INTEGRATIVE TECHNIQUES PER 15 MIN</t>
  </si>
  <si>
    <t>97533,GO (1 units)</t>
  </si>
  <si>
    <t>OT EVAL HIGH COMPLEXITY</t>
  </si>
  <si>
    <t>97167,GO (1 units)</t>
  </si>
  <si>
    <t>OT COGNITIVE SKILLS DEVELOPMENT</t>
  </si>
  <si>
    <t>97127,GO (1 units)</t>
  </si>
  <si>
    <t>ADL PER 15 MIN</t>
  </si>
  <si>
    <t>97535,GP (1 units)</t>
  </si>
  <si>
    <t>ANODYNE INFRARED THERAPY</t>
  </si>
  <si>
    <t>97026,GP (1 units)</t>
  </si>
  <si>
    <t>APPLY NEUROSTIMULATORS (TENS)</t>
  </si>
  <si>
    <t>64550,GP (1 units)</t>
  </si>
  <si>
    <t>CERVICAL TRACTION</t>
  </si>
  <si>
    <t>97012,GP (1 units)</t>
  </si>
  <si>
    <t>CONTRAST BATHS PER 15 MIN</t>
  </si>
  <si>
    <t>97034,GP (1 units)</t>
  </si>
  <si>
    <t>DEBRIDEMENT - NON SELECTIVE</t>
  </si>
  <si>
    <t>97602,GP (1 units)</t>
  </si>
  <si>
    <t>ELECTRICAL STIMULATION (UNATTENDED)</t>
  </si>
  <si>
    <t>97014,GP (1 units)</t>
  </si>
  <si>
    <t>EXERCISE PER 15 MIN</t>
  </si>
  <si>
    <t>97110,GP (1 units)</t>
  </si>
  <si>
    <t>GAIT TRAINING PER 15 MIN</t>
  </si>
  <si>
    <t>97116,GP (1 units)</t>
  </si>
  <si>
    <t>IONTOPHORESIS PER 15 MIN</t>
  </si>
  <si>
    <t>97033,GP (1 units)</t>
  </si>
  <si>
    <t>MANUAL THERAPY PER 15 MIN</t>
  </si>
  <si>
    <t>97140,GP (1 units)</t>
  </si>
  <si>
    <t>MASSAGE PER 15 MIN</t>
  </si>
  <si>
    <t>97124,GP (1 units)</t>
  </si>
  <si>
    <t>MECHANICAL TRACTION</t>
  </si>
  <si>
    <t>NEURO MUSCULAR RE-EDUCATION</t>
  </si>
  <si>
    <t>97112,GP (1 units)</t>
  </si>
  <si>
    <t>ORTHOTIC TRAINING INITIAL 15 MIN</t>
  </si>
  <si>
    <t>97760,GP (1 units)</t>
  </si>
  <si>
    <t>ORTHOTIC/PROSTHETIC SUB. TRAINING 15 MIN</t>
  </si>
  <si>
    <t>97763,GP (1 units)</t>
  </si>
  <si>
    <t>PHONOPHORESIS</t>
  </si>
  <si>
    <t>97035,GP (1 units)</t>
  </si>
  <si>
    <t>PROSTHETIC TRAINING INITIAL 15 MIN</t>
  </si>
  <si>
    <t>97761,GP (1 units)</t>
  </si>
  <si>
    <t>PT EVAL HIGH COMPLEXITY</t>
  </si>
  <si>
    <t>97163,GP (1 units)</t>
  </si>
  <si>
    <t>PT EVAL LOW COMPLEXITY</t>
  </si>
  <si>
    <t>97161,GP (1 units)</t>
  </si>
  <si>
    <t>PT EVAL MODERATE COMPLEXITY</t>
  </si>
  <si>
    <t>97162,GP (1 units)</t>
  </si>
  <si>
    <t>PT RE-EVALUATION</t>
  </si>
  <si>
    <t>97164,GP (1 units)</t>
  </si>
  <si>
    <t>SELF CARE MANAGEMENT TRAINING 15 MIN</t>
  </si>
  <si>
    <t>THERAPEUTIC ACTIVITY PER 15 MIN</t>
  </si>
  <si>
    <t>97530,GP (1 units)</t>
  </si>
  <si>
    <t>ULTRASOUND PER 15 MIN</t>
  </si>
  <si>
    <t>UNLISTED MODALITY</t>
  </si>
  <si>
    <t>97039,GP (1 units)</t>
  </si>
  <si>
    <t>WHEELCHAIR TR/MGT PER 15 MIN</t>
  </si>
  <si>
    <t>97542,GP (1 units)</t>
  </si>
  <si>
    <t>ELECTRICAL STIMULATION (ATTENDED) PER 15 MIN</t>
  </si>
  <si>
    <t>97032,GP (1 units)</t>
  </si>
  <si>
    <t>DEBRIDEMENT - SELECTIVE</t>
  </si>
  <si>
    <t>97597,GP (1 units)</t>
  </si>
  <si>
    <t>SP COGNITIVE EVALUATION PER HOUR</t>
  </si>
  <si>
    <t>96125,GN (1 units)</t>
  </si>
  <si>
    <t>SP COGNITIVE SKILLS DEVELOPMENT</t>
  </si>
  <si>
    <t>97127,GN (1 units)</t>
  </si>
  <si>
    <t>SP EVALUATION OF FLUENCY</t>
  </si>
  <si>
    <t>92521,GN (1 units)</t>
  </si>
  <si>
    <t>SP EVALUATION OF LANGUAGE COMPREHENSION</t>
  </si>
  <si>
    <t>92523,GN (1 units)</t>
  </si>
  <si>
    <t>SP EVALUATION OF SOUND PRODUCTION</t>
  </si>
  <si>
    <t>92522,GN (1 units)</t>
  </si>
  <si>
    <t>SPEECH TREATMENT PER VISIT</t>
  </si>
  <si>
    <t>92507,GN (1 units)</t>
  </si>
  <si>
    <t>SWALLOW EVALUATION PER VISIT</t>
  </si>
  <si>
    <t>92610,GN (1 units)</t>
  </si>
  <si>
    <t>SWALLOW TREATMENT PER VISIT</t>
  </si>
  <si>
    <t>92526,GN (1 units)</t>
  </si>
  <si>
    <t>CAH CLINIC</t>
  </si>
  <si>
    <t>CAH CLINIC-EXPANDED NEW With NP</t>
  </si>
  <si>
    <t>CAH CLINIC-EXPANDED NEW with PA</t>
  </si>
  <si>
    <t>CAH CLINIC-EXPANDED NEW with DO or MD</t>
  </si>
  <si>
    <t>CAH CLINIC-DETAILED NEW With NP</t>
  </si>
  <si>
    <t>CAH CLINIC-DETAILED NEW With PA</t>
  </si>
  <si>
    <t>CAH CLINIC-DETAILED NEW with DO or MD</t>
  </si>
  <si>
    <t>CAH CLINIC-MODERATE COMPLEXITY NEW With NP</t>
  </si>
  <si>
    <t>CAH CLINIC-MODERATE COMPLEXITY NEW With PA</t>
  </si>
  <si>
    <t>CAH CLINIC-MODERATE COMPLEXITY NEW With DO or MD</t>
  </si>
  <si>
    <t>CAH CLINIC-HIGH COMPLEXITY NEW With NP</t>
  </si>
  <si>
    <t>CAH CLINIC-HIGH COMPLEXITY NEW With PA</t>
  </si>
  <si>
    <t>CAH CLINIC-HIGH COMPLEXITY NEW With DO or MD</t>
  </si>
  <si>
    <t>CAH CLINIC-FOCUSED - ESTABLISHED With NP</t>
  </si>
  <si>
    <t>CAH CLINIC-FOCUSED - ESTABLISHED With PA</t>
  </si>
  <si>
    <t>CAH CLINIC-FOCUSED - ESTABLISHED With DO or MD</t>
  </si>
  <si>
    <t>CAH CLINIC - EXPANDED- ESTABLISHED with NP</t>
  </si>
  <si>
    <t>CAH CLINIC - EXPANDED- ESTABLISHED With PA</t>
  </si>
  <si>
    <t>CAH CLINIC - EXPANDED- ESTABLISHED With DO or MD</t>
  </si>
  <si>
    <t>CAH CLINIC - DETAILED - ESTABLISHED With NP</t>
  </si>
  <si>
    <t>CAH CLINIC - DETAILED - ESTABLISHED With PA</t>
  </si>
  <si>
    <t>CAH CLINIC - DETAILED - ESTABLISHED With DO or MD</t>
  </si>
  <si>
    <t>CAH CLINIC - COMPREHENSIVE - ESTABLISHED With NP</t>
  </si>
  <si>
    <t>CAH CLINIC - COMPREHENSIVE - ESTABLISHED With PA</t>
  </si>
  <si>
    <t>CAH CLINIC - COMPREHENSIVE - ESTABLISHED With DO or MD</t>
  </si>
  <si>
    <t>Psychotherapy, 30 min</t>
  </si>
  <si>
    <t>NA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</si>
  <si>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</si>
  <si>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</si>
  <si>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</si>
  <si>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</si>
  <si>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</si>
  <si>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PATIENT OFFICE CONSULTATION, TYPICALLY 40 MIN</t>
  </si>
  <si>
    <t>PATIENT OFFICE CONSULTATION, TYPICALLY 60 MIN</t>
  </si>
  <si>
    <t>OUTPATIENT HOSPITAL</t>
  </si>
  <si>
    <t>IMMUNOTHERAPY - MULTIPLE</t>
  </si>
  <si>
    <t>95117 (1 units)</t>
  </si>
  <si>
    <t>IRRIGATION IMPLANTED VENOUS DEVICE</t>
  </si>
  <si>
    <t>96523 (1 units)</t>
  </si>
  <si>
    <t>INSERTION OF TEMP-INDWELLING BLADDER CATHETER</t>
  </si>
  <si>
    <t>51702 (1 units)</t>
  </si>
  <si>
    <t>IV INFUSION THERAPY INITIAL  + Price of Drug</t>
  </si>
  <si>
    <t>96365 (1 units)</t>
  </si>
  <si>
    <t>IV INFUSION EACH ADD HOUR</t>
  </si>
  <si>
    <t>96366 (1 units)</t>
  </si>
  <si>
    <t>IV INFUSION ADD SEQ NEW DRUG 1 HOUR +Price of Drug</t>
  </si>
  <si>
    <t>96367 (1 units)</t>
  </si>
  <si>
    <t>IV PUSH INITIAL DRUG   +Price of Drug</t>
  </si>
  <si>
    <t>96374 (1 units)</t>
  </si>
  <si>
    <t>IV PUSH ADD SEQ NEW DRUG +Price of Drug</t>
  </si>
  <si>
    <t>96375 (1 units)</t>
  </si>
  <si>
    <t>IV PUSH ADD SEQ SAME DRUG</t>
  </si>
  <si>
    <t>96376 (1 units)</t>
  </si>
  <si>
    <t>JOINT INJECTION: MAJOR JOINT</t>
  </si>
  <si>
    <t>20610 (1 units)</t>
  </si>
  <si>
    <t xml:space="preserve">JOINT INJECTION: MAJOR JOINT WITH KENALOG          </t>
  </si>
  <si>
    <t>20610 &amp; J3301</t>
  </si>
  <si>
    <t>JOINT INJECTION: MAJOR JOINT WITH SYNVISC</t>
  </si>
  <si>
    <t>20610 &amp; J7325</t>
  </si>
  <si>
    <t xml:space="preserve">BLADDER IRRIGATION SIMPLE LAVAGE OR INSTILLATION With Saline Solution and Gentamicin                                                           </t>
  </si>
  <si>
    <t>51700 (1 units)</t>
  </si>
  <si>
    <t xml:space="preserve">BLADDER IRRIGATION SIMPLE LAVAGE OR INSTILLATION With Saline Solution    </t>
  </si>
  <si>
    <t>57100 &amp; 272</t>
  </si>
  <si>
    <t>51700 &amp; 272 &amp; 250</t>
  </si>
  <si>
    <t xml:space="preserve">ARTHROCENTESIS, ASPIRATION OR INJ: INTERMEDIATE JOINT OR BURSA, WRIST, ELBOW, ANKLE, ETC                                                                </t>
  </si>
  <si>
    <t>20605 (1 units)</t>
  </si>
  <si>
    <t xml:space="preserve">ARTHROCENTESIS, ASPIRATION OR INJ: INTERMEDIATE JOINT OR BURSA, WRIST, ELBOW, ANKLE, ETC with Kenalog               </t>
  </si>
  <si>
    <t>20605 &amp; J3301</t>
  </si>
  <si>
    <t>NEBULIZER TREATMENT</t>
  </si>
  <si>
    <t>94640 (1 units)</t>
  </si>
  <si>
    <t>NEBULIZER TREATMENT WITH Duo Neb</t>
  </si>
  <si>
    <t>94640 &amp; J7620</t>
  </si>
  <si>
    <t xml:space="preserve">NEBULIZER TREATMENT   With Albuteral </t>
  </si>
  <si>
    <t>94640 &amp; J7613</t>
  </si>
  <si>
    <t>CARDIAC VALVE AND OTHER MAJOR CARDIOTHORACIC PROCEDURES</t>
  </si>
  <si>
    <t>SPINAL FUSION EXCEPT CERVICAL WITHOUT COMPLICATIONS</t>
  </si>
  <si>
    <t>MAJOR JOINT REPLACEMENT OR REATTCHMENT OF LOWER EXTREMITY WITHOUT COMPLICATION</t>
  </si>
  <si>
    <t>CERVICAL SPINAL FUSION WITHOUT COMPLICATION</t>
  </si>
  <si>
    <t>UTERINE AND ADNEXA PROCEDURES FOR NON-MALIGNANCY WITHOUT COMPLICATION</t>
  </si>
  <si>
    <t>REMOVAL OF 1 OR MORE BREAT GROWTH, OPEN PROCEDURE</t>
  </si>
  <si>
    <t>SHAVING OF SHOULDER BONE USING AN ENDOSCOPE</t>
  </si>
  <si>
    <t>REMOVAL OF ONE KNEE CARTILAGE USING AN ENDOSCOP</t>
  </si>
  <si>
    <t>REMOVAL OF TONSILS AND ADENOID GLANDS PATIENT YOUNGER THAN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</si>
  <si>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</si>
  <si>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</si>
  <si>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</si>
  <si>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</si>
  <si>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</si>
  <si>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</si>
  <si>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</si>
  <si>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</si>
  <si>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</si>
  <si>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</t>
  </si>
  <si>
    <t>ROUTINE OBSTETRIC CARE FOR VAGINAL DELIVERY, INCLUDING PRE- AND POST- DELIVERY CARE</t>
  </si>
  <si>
    <t>ROUTINE OBSTETRIC CARE FOR CESAREAN DELIVERY, INCLUDING PRE- AND POST- DELIVERY CARE</t>
  </si>
  <si>
    <t>ROUTINE OBSTETRIC CARE FOR VAGINAL DELIVERY AFTER PRIOR CESAREAN DELIVERY INCLUDING PRE- AND POST-DELIVERY CARE</t>
  </si>
  <si>
    <t>INJECTION OF SUBSTANCE INTO SPINAL CANAL OF LOWER BACK OR SACRUM USING IMAGING GUIDANCE</t>
  </si>
  <si>
    <t>62322-62323</t>
  </si>
  <si>
    <t>INJECTIONS OF ANESTHETIC AND/OR STEROID DRUG INTO LOWER OR SACRAL SPINE NERVE ROOT USING IMAGING GUIDANCE</t>
  </si>
  <si>
    <t>REMOVAL OF RECURRING CATARACT IN LENS CAPSUL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</si>
  <si>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</si>
  <si>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</si>
  <si>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</si>
  <si>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</si>
  <si>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LABORATORY</t>
  </si>
  <si>
    <t>BASIC METABOLIC PANEL (CALCIUM, TOTAL)</t>
  </si>
  <si>
    <t>GENERAL HEALTH PANEL</t>
  </si>
  <si>
    <t>GENERAL HEALTH PANEL W/ MANUAL DIFF</t>
  </si>
  <si>
    <t>GENERAL HEALTH PANEL W/ AUTOMATED DIFF</t>
  </si>
  <si>
    <t>ELECTROLYTE PANEL</t>
  </si>
  <si>
    <t>COMPREHENSIVE METABOLIC PANEL</t>
  </si>
  <si>
    <t>LIPID PANEL</t>
  </si>
  <si>
    <t>RENAL FUNCTION PANEL</t>
  </si>
  <si>
    <t>LIVER FUNCTION PANEL</t>
  </si>
  <si>
    <t>AMIKACIN PEAK</t>
  </si>
  <si>
    <t>AMIKACIN TROUGH</t>
  </si>
  <si>
    <t>TEGRETOL - Q</t>
  </si>
  <si>
    <t>DIGOXIN -  Q</t>
  </si>
  <si>
    <t>VALPROIC ACID -  Q</t>
  </si>
  <si>
    <t>GABAPENTIN - Q</t>
  </si>
  <si>
    <t>KEPPRA -   Q</t>
  </si>
  <si>
    <t>LITHIUM -  Q</t>
  </si>
  <si>
    <t>TRIPLEPATAL LEVEL - Q</t>
  </si>
  <si>
    <t>PHENOBARBITAL -  Q</t>
  </si>
  <si>
    <t>DILANTIN - Q</t>
  </si>
  <si>
    <t>DILANTIN - SIDNEY</t>
  </si>
  <si>
    <t>TACROLIMUS FK506 -  Q</t>
  </si>
  <si>
    <t>THEOPHYLLINE -  Q</t>
  </si>
  <si>
    <t>TOBRAMYCIN - TROUGH -  Q</t>
  </si>
  <si>
    <t>TOBRAMYCIN - PEAK -  Q</t>
  </si>
  <si>
    <t>TOPIRAMATE -  Q</t>
  </si>
  <si>
    <t>VANCOMYCIN - PEAK -  Q</t>
  </si>
  <si>
    <t>VANCOMYCIN - TROUGH -  Q</t>
  </si>
  <si>
    <t>VANCOMYCIN - PEAK -  SIDNEY</t>
  </si>
  <si>
    <t>VANCOMYCIN - TROUGH -  SIDNEY</t>
  </si>
  <si>
    <t>AMIODARONE -  Q</t>
  </si>
  <si>
    <t>URINE DRUG SCREEN</t>
  </si>
  <si>
    <t>ALCOHOL</t>
  </si>
  <si>
    <t>UA WITH MICRO</t>
  </si>
  <si>
    <t>SPECIFIC GRAVITY UA</t>
  </si>
  <si>
    <t>DIP STICK UA</t>
  </si>
  <si>
    <t>DIP STICK UA-GLUCOSE</t>
  </si>
  <si>
    <t>MICROSCOPIC UA</t>
  </si>
  <si>
    <t>HCG</t>
  </si>
  <si>
    <t>URINE VOLUME</t>
  </si>
  <si>
    <t>FACTOR V LEIDEN MUTATION -  Q</t>
  </si>
  <si>
    <t>MTHFR -  Q</t>
  </si>
  <si>
    <t>ALPHA1 ANTITRYPSN QM 1 OF 2 -  Q</t>
  </si>
  <si>
    <t>HLA CLASS 1 -  Q</t>
  </si>
  <si>
    <t>HLA CLASS 2 -  Q</t>
  </si>
  <si>
    <t>ACETONE</t>
  </si>
  <si>
    <t>ACATH -  Q</t>
  </si>
  <si>
    <t>ALBUMIN</t>
  </si>
  <si>
    <t>TESTOSTERONE F, T, &amp; B 1 OF 3 -  Q</t>
  </si>
  <si>
    <t>MICROALBUMIN 1 OF 2</t>
  </si>
  <si>
    <t>ALDOLASE -  Q</t>
  </si>
  <si>
    <t>ALDOSTER - SERUM  -  Q</t>
  </si>
  <si>
    <t>ALPHA-1-ANTITRYPIN -  Q</t>
  </si>
  <si>
    <t>ALPHA1 ANTITRYPSN QM 2 OF 2 -  Q</t>
  </si>
  <si>
    <t>ALPHA FETO -  Q</t>
  </si>
  <si>
    <t>AMMONIA</t>
  </si>
  <si>
    <t>AMYLASE, BLOOD</t>
  </si>
  <si>
    <t>AMYLASE ISOENZYMES - Q</t>
  </si>
  <si>
    <t>ANGIOTENSIN CONVERTING ENZYME -  Q</t>
  </si>
  <si>
    <t>LIVER FIBROSIS 1 OF 6 -  Q</t>
  </si>
  <si>
    <t>BILIRUBIN; TOTAL</t>
  </si>
  <si>
    <t>LIVER FIBROSIS 2 OF 6 -  Q</t>
  </si>
  <si>
    <t>BILIRUBIN; DIRECT</t>
  </si>
  <si>
    <t>OCCULT BLOOD - 3 CONSECUTIVE SCREEN</t>
  </si>
  <si>
    <t>OCCULT BLOOD</t>
  </si>
  <si>
    <t>VITAMIN D HYDROXY -  Q</t>
  </si>
  <si>
    <t>VITAMIN D HYDROXY D2, D3</t>
  </si>
  <si>
    <t>CALCIUM - SERUM</t>
  </si>
  <si>
    <t>IONIZED CALCIUM -  Q</t>
  </si>
  <si>
    <t>PTH - INTACT 2 OF 2 -  Q</t>
  </si>
  <si>
    <t>CALCIUM - 24 HOUR URINE -  Q</t>
  </si>
  <si>
    <t>STONE ANALYSIS -  Q</t>
  </si>
  <si>
    <t>CO2</t>
  </si>
  <si>
    <t>BICARBONATE</t>
  </si>
  <si>
    <t>CARBOXYHEMOGLOBIN -  Q</t>
  </si>
  <si>
    <t>CEA -  Q</t>
  </si>
  <si>
    <t>CATECHOL UA -  Q</t>
  </si>
  <si>
    <t>CHLORIDE - SERUM</t>
  </si>
  <si>
    <t>CHOLESTEROL</t>
  </si>
  <si>
    <t>COLLAGEN T1 (CTX) -  Q</t>
  </si>
  <si>
    <t>COPPER -  Q</t>
  </si>
  <si>
    <t>CORTISOL, FREE - 24 HR URINE -  Q</t>
  </si>
  <si>
    <t>CORTISOL AM -  Q</t>
  </si>
  <si>
    <t>CORTISOL AM &amp; PM  2 OF 2 -  Q</t>
  </si>
  <si>
    <t>CORTISOL AM &amp; PM  1 OF 2 -  Q</t>
  </si>
  <si>
    <t>CORTISOL PM -  Q</t>
  </si>
  <si>
    <t>CPK</t>
  </si>
  <si>
    <t>CK-MB FRACTIONATION 2 OF 2 -  Q</t>
  </si>
  <si>
    <t>CK-MB FRACTIONATION 1 OF 2 -  Q</t>
  </si>
  <si>
    <t>CREATININE</t>
  </si>
  <si>
    <t>PROTEIN 24 HOUR URINE W/ CREAT 2 OF 2-  Q</t>
  </si>
  <si>
    <t>SODIUM - URINE W/CR  2 OF 2 -  Q</t>
  </si>
  <si>
    <t>PROTEIN, T W/CR RUA 2 OF 2 -  Q</t>
  </si>
  <si>
    <t>MICROALBUMIN 2 OF 2</t>
  </si>
  <si>
    <t>5-HIAA 24 HOUR URINE W/ CR 2 OF 2  -  Q</t>
  </si>
  <si>
    <t>CREATININE CLEARANCE -  Q</t>
  </si>
  <si>
    <t>B12 -  Q</t>
  </si>
  <si>
    <t>B12/FOLATE 2 OF 2 -  Q</t>
  </si>
  <si>
    <t>DHEA -  Q</t>
  </si>
  <si>
    <t>DHEA SULFATE -  Q</t>
  </si>
  <si>
    <t>ESTRADIOL -  Q</t>
  </si>
  <si>
    <t>ESTROGEN, TOTAL -  Q</t>
  </si>
  <si>
    <t>FECAL FAT -QUALITATIVE -  Q</t>
  </si>
  <si>
    <t>FERRITIN -  Q</t>
  </si>
  <si>
    <t>FOLATE -  Q</t>
  </si>
  <si>
    <t>B12/FOLATE 1 OF 2 -  Q</t>
  </si>
  <si>
    <t>IMMUNO G</t>
  </si>
  <si>
    <t>IMMUNO A -  Q</t>
  </si>
  <si>
    <t>GLUCOSE</t>
  </si>
  <si>
    <t>GLUCOSE - 1 HOUR POST GLUCOSE DOSE</t>
  </si>
  <si>
    <t>GLUCOSE TOTAL 1 HOUR</t>
  </si>
  <si>
    <t>GLUCOSE TOTAL 2 HOUR</t>
  </si>
  <si>
    <t>GLUCOSE TOTAL 3 HOUR</t>
  </si>
  <si>
    <t>GLUCOSE TOTAL 4 HOUR</t>
  </si>
  <si>
    <t>GLUCOSE TOTAL 5 HOUR</t>
  </si>
  <si>
    <t>GLUCOSE TOTAL 6 HOUR</t>
  </si>
  <si>
    <t>G-6-PD  -  Q</t>
  </si>
  <si>
    <t>GGT</t>
  </si>
  <si>
    <t>LIVER FIBROSIS 3 OF 6 -  Q</t>
  </si>
  <si>
    <t>FRUCTOSAMINE -  Q</t>
  </si>
  <si>
    <t>FSH -  Q</t>
  </si>
  <si>
    <t>FSH, PEDIATRIC -  Q</t>
  </si>
  <si>
    <t>LH -  Q</t>
  </si>
  <si>
    <t>LIVER FIBROSIS 4 OF 6 -  Q</t>
  </si>
  <si>
    <t>H. PYLORI UREASE BREATH TEST -  Q</t>
  </si>
  <si>
    <t>H. PYLORI UREASE BREATH TEST PEDIATRIC -  Q</t>
  </si>
  <si>
    <t>A1C</t>
  </si>
  <si>
    <t>HOMOCYSTEINE -  Q</t>
  </si>
  <si>
    <t>DNA AB -  Q</t>
  </si>
  <si>
    <t>5-HIAA 24 HOUR URINE -  Q</t>
  </si>
  <si>
    <t>5-HIAA 24 HOUR URINE W/ CR 1 OF 2  -  Q</t>
  </si>
  <si>
    <t>17-OH-PROGESTERONE -  Q</t>
  </si>
  <si>
    <t>GLIADIN AB PANEL, IGA, IGG -  Q</t>
  </si>
  <si>
    <t>TISSUE TG AB, IGG, A -  Q</t>
  </si>
  <si>
    <t>SMOOTH MUSCLE AB, IGG -  Q</t>
  </si>
  <si>
    <t>PTHR-PROTEIN -  Q</t>
  </si>
  <si>
    <t>IGF-II -  Q</t>
  </si>
  <si>
    <t>GAD 65 -  Q</t>
  </si>
  <si>
    <t>ANTIGL. BASEMEM -  Q</t>
  </si>
  <si>
    <t>ANTI-MULLERIAN HORMONE -  Q</t>
  </si>
  <si>
    <t>TRYPTASE -  Q</t>
  </si>
  <si>
    <t>IRON/TIBC 1 OF 2 -  Q</t>
  </si>
  <si>
    <t>IRON SERUM -  Q</t>
  </si>
  <si>
    <t>IRON/TIBC 2 OF 2 -  Q</t>
  </si>
  <si>
    <t>LACTIC ACID -  Q</t>
  </si>
  <si>
    <t>LDH ISOENZYMES 1 OF 2 -  Q</t>
  </si>
  <si>
    <t>LDH -  Q</t>
  </si>
  <si>
    <t>LDH ISOENZYMES 2 OF 2 -  Q</t>
  </si>
  <si>
    <t>LEAD -  Q</t>
  </si>
  <si>
    <t>LIPASE</t>
  </si>
  <si>
    <t>CHOLESTEROL HDL</t>
  </si>
  <si>
    <t>LDL, DIRECT -  Q</t>
  </si>
  <si>
    <t>MAGNESIUM</t>
  </si>
  <si>
    <t>MANGANESE -  Q</t>
  </si>
  <si>
    <t>BILE ACIDS -  Q</t>
  </si>
  <si>
    <t>THIOPURINE S-METHYLTRANSFERASE ACTIVE</t>
  </si>
  <si>
    <t>METANEPHRINE 24 HOUR UA -  Q</t>
  </si>
  <si>
    <t>METANEPHRINE, PLASMA -  Q</t>
  </si>
  <si>
    <t>BNP</t>
  </si>
  <si>
    <t>CH 50 W/ COMP 6 OF 6 -  Q</t>
  </si>
  <si>
    <t>LIVER FIBROSIS 5 OF 6 -  Q</t>
  </si>
  <si>
    <t>ORGANIC ACID, QUAN UA -  Q</t>
  </si>
  <si>
    <t>OSMOLAL SERUM -  Q</t>
  </si>
  <si>
    <t>OSMOLAL URINE -  Q</t>
  </si>
  <si>
    <t>PTH-INTACT 1 OF 2 -  Q</t>
  </si>
  <si>
    <t>CALPROTECTIN, STOOL</t>
  </si>
  <si>
    <t>ALKALINE PHOSPHATASE</t>
  </si>
  <si>
    <t>ALP ISOENZYMES 1 OF 2 -  Q</t>
  </si>
  <si>
    <t>ALP ISOENZYMES 2 OF 2 -  Q</t>
  </si>
  <si>
    <t>PHOSPHORUS</t>
  </si>
  <si>
    <t>PORPHYRINS 24 HOUR UA 2 OF 2 -  Q</t>
  </si>
  <si>
    <t>PORPHYRINS 24 HOUR UA 1 OF 2 -  Q</t>
  </si>
  <si>
    <t>POTASSIUM - SERUM</t>
  </si>
  <si>
    <t>POTASSIUM - SERUM *</t>
  </si>
  <si>
    <t>PROGESTERONE -  Q</t>
  </si>
  <si>
    <t>PROLACTIN -  Q</t>
  </si>
  <si>
    <t>PSA - DIAGNOSTIC -  Q</t>
  </si>
  <si>
    <t>PSA TOTAL/FREE 1 OF 2 -  Q</t>
  </si>
  <si>
    <t>PSA TOTAL/FREE 2 OF 2 -  Q</t>
  </si>
  <si>
    <t>TOTAL PROTEIN</t>
  </si>
  <si>
    <t>PROTEIN ELP 1 OF 2 -  Q</t>
  </si>
  <si>
    <t>PROTEIN 24 HOUR URINE -  Q</t>
  </si>
  <si>
    <t>PROTEIN 24 HOUR URINE W/ CREAT 1 OF 2 -  Q</t>
  </si>
  <si>
    <t>PROTEIN, T W/CR RUA 1 OF 2 -  Q</t>
  </si>
  <si>
    <t>PROTEIN, TOTAL-PLEURAL FLUID -  Q</t>
  </si>
  <si>
    <t>PROTEIN ELP 2 OF 2 -  Q</t>
  </si>
  <si>
    <t>VITAMIN B6 -  Q</t>
  </si>
  <si>
    <t>PYRUOVATE -  Q</t>
  </si>
  <si>
    <t>RENIN -  Q</t>
  </si>
  <si>
    <t>TESTOSTERONE F, T, &amp; B 2 OF 3 -  Q</t>
  </si>
  <si>
    <t>SODIUM - SERUM</t>
  </si>
  <si>
    <t>SODIUM - URINE W/CR 1 OF 2 -  Q</t>
  </si>
  <si>
    <t>IGF-1 -  Q</t>
  </si>
  <si>
    <t>TESTOSTERONE F+T 1 OF 2 -  Q</t>
  </si>
  <si>
    <t>TESTOSTERONE -  Q</t>
  </si>
  <si>
    <t>TESTOSTERONE F+T 2 OF 2 -  Q</t>
  </si>
  <si>
    <t>TESTOSTERONE F, T, B 3 OF 3 -  Q</t>
  </si>
  <si>
    <t>TESTOSTERONE  &gt;18 MALE - Q</t>
  </si>
  <si>
    <t>VITAMIN B1 -  Q</t>
  </si>
  <si>
    <t>THYROGLOBULIN PANEL 1 OF 2 -  Q</t>
  </si>
  <si>
    <t>T4 TOTAL -  Q</t>
  </si>
  <si>
    <t>T4 FREE -  Q</t>
  </si>
  <si>
    <t>THYROXINE BINDING GLOBULIN (TBG)  -  Q</t>
  </si>
  <si>
    <t>TSH -  Q</t>
  </si>
  <si>
    <t>THYROID STIMULATING IMMUNE GLOBULINS -  Q</t>
  </si>
  <si>
    <t>AST</t>
  </si>
  <si>
    <t>ALT</t>
  </si>
  <si>
    <t>LIVER FIBROSIS 6 OF 6 -  Q</t>
  </si>
  <si>
    <t>TRANSFERRIN</t>
  </si>
  <si>
    <t>TRIGLYCERIDE</t>
  </si>
  <si>
    <t>T3 UPTAKE -  Q</t>
  </si>
  <si>
    <t>T3 TOTAL -  Q</t>
  </si>
  <si>
    <t>T3 FREE -  Q</t>
  </si>
  <si>
    <t>TROPONIN/CK-MB/MYOGLOBIN</t>
  </si>
  <si>
    <t>BUN</t>
  </si>
  <si>
    <t>URIC ACID</t>
  </si>
  <si>
    <t>ADH LEVEL -  Q</t>
  </si>
  <si>
    <t>VITAMIN A -  Q</t>
  </si>
  <si>
    <t>ZINC -  Q</t>
  </si>
  <si>
    <t>C-PEPTIDE -  Q</t>
  </si>
  <si>
    <t>HCG/SERUM-QUANTITATIVE -  SIDNEY</t>
  </si>
  <si>
    <t>HCG BETA SERUM -  Q</t>
  </si>
  <si>
    <t>HCG/SERUM</t>
  </si>
  <si>
    <t>CRYOGLOBULIN -  Q</t>
  </si>
  <si>
    <t>DIFFERENTIAL</t>
  </si>
  <si>
    <t>HEMATOCRIT - MANUAL</t>
  </si>
  <si>
    <t>HEMATOCRIT</t>
  </si>
  <si>
    <t>HEMOGLOBIN</t>
  </si>
  <si>
    <t>CBC -  Q</t>
  </si>
  <si>
    <t>CBC &amp; AUTO DIFF</t>
  </si>
  <si>
    <t>CBC NO DIFF</t>
  </si>
  <si>
    <t>RBC, BLOOD</t>
  </si>
  <si>
    <t>RETICULOCYTE COUNT -  Q</t>
  </si>
  <si>
    <t>WBC, BLOOD</t>
  </si>
  <si>
    <t>PLATELET COUNT, AUTOMATED</t>
  </si>
  <si>
    <t>ANTITHROM III -  Q</t>
  </si>
  <si>
    <t>ANTI THOMBIN III-ANTIGEN -  Q</t>
  </si>
  <si>
    <t>PROTEIN C, ANTIGEN -  Q</t>
  </si>
  <si>
    <t>PROTEIN C ACTIVITY -  Q</t>
  </si>
  <si>
    <t>PROTEIN S ANTIGEN -  Q</t>
  </si>
  <si>
    <t>FIBINOGEN -  Q</t>
  </si>
  <si>
    <t>HEPARIN, ANTI XA</t>
  </si>
  <si>
    <t>PT</t>
  </si>
  <si>
    <t>LUPUS ANTICOAG 1 OF 2 -  Q</t>
  </si>
  <si>
    <t>ESR (SED RATE)</t>
  </si>
  <si>
    <t>PTT</t>
  </si>
  <si>
    <t>LUPUS ANTICOAG 2 OF 2 -  Q</t>
  </si>
  <si>
    <t>EOSINOPHILS, URINE -  Q</t>
  </si>
  <si>
    <t>ANCA SCREEN -  Q</t>
  </si>
  <si>
    <t>ANA -  Q</t>
  </si>
  <si>
    <t>ASO -  Q</t>
  </si>
  <si>
    <t>CRP</t>
  </si>
  <si>
    <t>CRP, HS -  Q</t>
  </si>
  <si>
    <t>BETA - 2 -GLYCOPROTEIN 1 -  Q</t>
  </si>
  <si>
    <t>ANTI-CARDIOLIPIN AB -  Q</t>
  </si>
  <si>
    <t>CH 50 W/ COMP 1 OF 6 -  Q</t>
  </si>
  <si>
    <t>CH 50 W/ COMP 2 OF 6 -  Q</t>
  </si>
  <si>
    <t>C3 -  Q</t>
  </si>
  <si>
    <t>C4 -  Q</t>
  </si>
  <si>
    <t>CH 50 W/ COMP 5 OF 6 -  Q</t>
  </si>
  <si>
    <t>CH50 TOTAL</t>
  </si>
  <si>
    <t>CH 50 W/ COMP 3 OF 6 -  Q</t>
  </si>
  <si>
    <t>RA DIAGNOSTIC PANEL 2 OF 2 -  Q</t>
  </si>
  <si>
    <t>ANTI-CCP</t>
  </si>
  <si>
    <t>SM AND SM/RNP AB 1 OF 2 -  Q</t>
  </si>
  <si>
    <t>SM AND SM/RNP AB 2 OF 2 -  Q</t>
  </si>
  <si>
    <t>RNP AB -  Q</t>
  </si>
  <si>
    <t>SMITH AB -  Q</t>
  </si>
  <si>
    <t>ANTI MITO/SMITH AB -  Q</t>
  </si>
  <si>
    <t>MITOCHONDRIAL ANTIBODY -  Q</t>
  </si>
  <si>
    <t>ENDOMYSIAL AB SCREEN -  Q</t>
  </si>
  <si>
    <t>TYPHUS FEVER IGG STATE</t>
  </si>
  <si>
    <t>CA 27.29 -  Q</t>
  </si>
  <si>
    <t>CA 15-3 -  Q</t>
  </si>
  <si>
    <t>CA-125 -  Q</t>
  </si>
  <si>
    <t>MONO</t>
  </si>
  <si>
    <t>HEPATITIS CHRONIC PANEL 1 OF 5 -  Q</t>
  </si>
  <si>
    <t>HEPATITIS A, B, C 1 OF 6 -  Q</t>
  </si>
  <si>
    <t>CH 50 W/ COMP 4 OF 6 -  Q</t>
  </si>
  <si>
    <t>IMMUNOFIXATION- SERUM -  Q</t>
  </si>
  <si>
    <t>IMMUNOFIXATION-URINE</t>
  </si>
  <si>
    <t>ISLET CELL AB -  Q</t>
  </si>
  <si>
    <t>LYMPHOCYTE SUBSET PANEL 4 -  Q</t>
  </si>
  <si>
    <t>LYMPHOCYTE SUBSET PANEL 5 -  Q</t>
  </si>
  <si>
    <t>THYROID PEROXIDASE AB</t>
  </si>
  <si>
    <t>RF -  Q</t>
  </si>
  <si>
    <t>RA DIAGNOSTIC PANEL 1 OF 2 -  Q</t>
  </si>
  <si>
    <t>QUANTIFERON-GOLD STATE</t>
  </si>
  <si>
    <t>TB TEST (SKIN)</t>
  </si>
  <si>
    <t>VDRL  STATE</t>
  </si>
  <si>
    <t>RPR -  Q</t>
  </si>
  <si>
    <t>VDRL -  Q</t>
  </si>
  <si>
    <t>LYME AB IGG, IGM 1 OF 2 -  Q</t>
  </si>
  <si>
    <t>LYME AB IGG, IGM 2 OF 2 -  Q</t>
  </si>
  <si>
    <t>LYME AB IGGIGM-REFLEX -  Q</t>
  </si>
  <si>
    <t>LYME AB, TOTAL -  Q</t>
  </si>
  <si>
    <t>TICK-BORNE DISEASE SEROL PANEL 6 OF 6</t>
  </si>
  <si>
    <t>LYME AB, TOTAL STATE</t>
  </si>
  <si>
    <t>TICK-BORNE DISEASE SEROL PANEL 3 OF 6</t>
  </si>
  <si>
    <t>CHLAMYDIA AB 1 OF 2 -  Q</t>
  </si>
  <si>
    <t>CHLAMYDIA AB 2 OF 2 -  Q</t>
  </si>
  <si>
    <t>COCCID AB</t>
  </si>
  <si>
    <t>RICKITTSIAL AB PANEL 1 OF 2 -  Q</t>
  </si>
  <si>
    <t>Q FEVER IGG AB STATE</t>
  </si>
  <si>
    <t>TICK-BORNE DISEASE SEROL PANEL 2 OF 6</t>
  </si>
  <si>
    <t>CMV-ANTIBODIES 1 OF 2 -  Q</t>
  </si>
  <si>
    <t>CMV IGG -  Q</t>
  </si>
  <si>
    <t>CMV IGM -  Q</t>
  </si>
  <si>
    <t>CMV-ANTIBODIES 2 OF 2 -  Q</t>
  </si>
  <si>
    <t>EBV-EBNA AB IGG -  Q</t>
  </si>
  <si>
    <t>EBV IGG -  Q</t>
  </si>
  <si>
    <t>EBV-VCA AB, IGM -  Q</t>
  </si>
  <si>
    <t>TICK-BORNE DISEASE SEROL PANEL 5 OF 6</t>
  </si>
  <si>
    <t>HERPES SIMPLEX I &amp; II, IGG 1 OF 2</t>
  </si>
  <si>
    <t>HERPES SIMPLEX I &amp; II, IGG 2 OF 2</t>
  </si>
  <si>
    <t>HIV</t>
  </si>
  <si>
    <t>HEPATITIS A, B, C 4 OF 6 -  Q</t>
  </si>
  <si>
    <t>HEPATITIS CHRONIC PANEL 2 OF 5 -  Q</t>
  </si>
  <si>
    <t>HEPATITIS B CORE AB -  Q</t>
  </si>
  <si>
    <t>HEPATITIS B CORE IGM AB -  Q</t>
  </si>
  <si>
    <t>HEPATITIS CHRONIC PANEL 3 OF 5 -  Q</t>
  </si>
  <si>
    <t>HEPATITIS B ANTIBODY STATE</t>
  </si>
  <si>
    <t>HEPATITIS B SURFACE AB QUALITATIVE-  Q</t>
  </si>
  <si>
    <t>HEPATITIS A, B, C 5 OF 6 -  Q</t>
  </si>
  <si>
    <t>HEPATITIS A AB TOTAL -  Q</t>
  </si>
  <si>
    <t>HEPATITIS A, B, C 6 OF 6 -  Q</t>
  </si>
  <si>
    <t>HEPATITIS A, AB, IGM -  Q</t>
  </si>
  <si>
    <t>HEPATITIS A ANTIBODY, IGM STATE</t>
  </si>
  <si>
    <t>MUMPS IGG AB STATE</t>
  </si>
  <si>
    <t>MYCOP PNEU AB -  Q</t>
  </si>
  <si>
    <t>PARVOVIRUS AB, IGG &amp; IGM STATE</t>
  </si>
  <si>
    <t>RICKITTSIAL AB PANEL 2 OF 2 -  Q</t>
  </si>
  <si>
    <t>ROCKY MOUNTAIN SPOTTED FEVER, IGG STATE</t>
  </si>
  <si>
    <t>TICK-BORNE DISEASE SEROL PANEL 1 OF 6</t>
  </si>
  <si>
    <t>RUBELLA IGG AB STATE</t>
  </si>
  <si>
    <t>RUBEOLA IGG AB STATE</t>
  </si>
  <si>
    <t>MEASLES AB IGG -  Q</t>
  </si>
  <si>
    <t>FTA.-ABS -  Q</t>
  </si>
  <si>
    <t>VARICELLA ZOSTER IGG AB STATE</t>
  </si>
  <si>
    <t>VARICELLA ZOSTER IGG AB -  Q</t>
  </si>
  <si>
    <t>WEST NILE IGM STATE</t>
  </si>
  <si>
    <t>WEST NILE IGM -  Q</t>
  </si>
  <si>
    <t>COLORADO TICK FEVER IGG</t>
  </si>
  <si>
    <t>HEPATITIS E, IGG -  Q</t>
  </si>
  <si>
    <t>TICK-BORNE DISEASE SEROL PANEL 4 OF 6</t>
  </si>
  <si>
    <t>HANTA VIRUS AB, IGG &amp; IGM STATE</t>
  </si>
  <si>
    <t>THYROGLOBULIN/THYROID PEROXIDASE AB PANEL 1 OF 2 -  Q</t>
  </si>
  <si>
    <t>THYROGLOBULIN/THYROID PEROXIDASE AB PANEL 2 OF 2 -  Q</t>
  </si>
  <si>
    <t>THYROGLOBULIN PANEL 2 OF 2 -  Q</t>
  </si>
  <si>
    <t>HEPATITIS C AB -  Q</t>
  </si>
  <si>
    <t>HEPATITIS C AB STATE</t>
  </si>
  <si>
    <t>HEPATITIS A, B, C 3 OF 6 -  Q</t>
  </si>
  <si>
    <t>HEPATITIS CHRONIC PANEL 4 OF 5 -  Q</t>
  </si>
  <si>
    <t>HLA B27 -  Q</t>
  </si>
  <si>
    <t>ENTERIC PANEL 1 OF 3 STATE</t>
  </si>
  <si>
    <t>ENTERIC PANEL 2 OF 3 STATE</t>
  </si>
  <si>
    <t>GRAM STAIN G.C</t>
  </si>
  <si>
    <t>GRAM STAIN</t>
  </si>
  <si>
    <t>AFB-STAIN</t>
  </si>
  <si>
    <t>O &amp; P TRICHROME 2 OF 2 STATE</t>
  </si>
  <si>
    <t>WET MOUNT</t>
  </si>
  <si>
    <t>KOH PREP</t>
  </si>
  <si>
    <t>KOH PREP (SKIN AND NAILS)</t>
  </si>
  <si>
    <t>INFLUENZAE B - ANTIGEN</t>
  </si>
  <si>
    <t>INFLUENZAE PANEL, A ANTIGEN</t>
  </si>
  <si>
    <t>C DIFF A &amp; B -  Q</t>
  </si>
  <si>
    <t>H. PYLORI AG, STOOL - Q</t>
  </si>
  <si>
    <t>HEPATITIS B SURFACE ANTIGEN STATE</t>
  </si>
  <si>
    <t>HEPATITIS B SURFACE ANTIGEN -  Q</t>
  </si>
  <si>
    <t>HEPATITIS A, B, C 2 OF 6 -  Q</t>
  </si>
  <si>
    <t>HEPATITIS CHRONIC 5 OF 5 -  Q</t>
  </si>
  <si>
    <t>HIV 1/2 AB STATE</t>
  </si>
  <si>
    <t>ROTAVIRUS -  Q</t>
  </si>
  <si>
    <t>E. COLI TOXIN STATE</t>
  </si>
  <si>
    <t>ENTERIC PANEL 3 OF 3 STATE</t>
  </si>
  <si>
    <t>CHLAMYDIA DIRECT DETECTION STATE</t>
  </si>
  <si>
    <t>CHLAMYDIA/GC DIRECT 1 OF 2 STATE</t>
  </si>
  <si>
    <t>C. DIFF, PCR -  Q</t>
  </si>
  <si>
    <t>CMV, DNA, PCR-QUAN -  Q</t>
  </si>
  <si>
    <t>INFLUENZAE A/B PCR STATE</t>
  </si>
  <si>
    <t>HEPATITIS B RNA, PCR -  Q</t>
  </si>
  <si>
    <t>HEPATITIS C RNA, PCR -  Q</t>
  </si>
  <si>
    <t>HSV 1 AND 2, PCR -  Q</t>
  </si>
  <si>
    <t>HSV 1 AND 2, PCR STATE</t>
  </si>
  <si>
    <t>HIV-RNA-VIRAL LOAD PCR -  Q</t>
  </si>
  <si>
    <t>CHLAMYDIA/GC DIRECT 2 OF 2 STATE</t>
  </si>
  <si>
    <t>NOROVIRUS PCR STATE</t>
  </si>
  <si>
    <t>VARICELALA ZOSTER PCR STATE</t>
  </si>
  <si>
    <t>EBV, DNA, PCR-QUAN -  Q</t>
  </si>
  <si>
    <t>BK VIRUS PCR -  Q</t>
  </si>
  <si>
    <t>BK VIRUS PCR UA -  Q</t>
  </si>
  <si>
    <t>PERTUSSIS PCR STATE</t>
  </si>
  <si>
    <t>RSV</t>
  </si>
  <si>
    <t>STREP SCREEN</t>
  </si>
  <si>
    <t>HEPATITIS C GENOTYPE -  Q</t>
  </si>
  <si>
    <t>LEUKEMIA/LYMPHOMA EVAL 1 OF 3 -  Q</t>
  </si>
  <si>
    <t>LEUKEMIA/LYMPHOMA EVAL 2 OF 3 -  Q</t>
  </si>
  <si>
    <t>LEUKEMIA/LYMPHOMA EVAL 3 OF 3 -  Q</t>
  </si>
  <si>
    <t>WBC + DIFF, SYNOVIAL -  Q</t>
  </si>
  <si>
    <t>CELL COUNT, DIFF, BODY FLUID</t>
  </si>
  <si>
    <t>STOOL WBC</t>
  </si>
  <si>
    <t>CRYSTAL EXAM -  Q</t>
  </si>
  <si>
    <t>NASAL SMEAR</t>
  </si>
  <si>
    <t>ROUTINE VENIPUNCTURE FOR COLLECTION</t>
  </si>
  <si>
    <t>DRAWING FEE-FINGER &amp; HEEL STICK</t>
  </si>
  <si>
    <t>ARTERIAL PUNCTURE</t>
  </si>
  <si>
    <t>PHLEBOTOMY, W/BAG</t>
  </si>
  <si>
    <t>PSA SCREENING TEST</t>
  </si>
  <si>
    <t>G0103</t>
  </si>
  <si>
    <t>VITAMIN E Q</t>
  </si>
  <si>
    <t>SALICYLATE SIDNEY</t>
  </si>
  <si>
    <t>RESPIRATORY VIRUS PANEL, PCR  Q</t>
  </si>
  <si>
    <t>CORTISOL, TOTAL</t>
  </si>
  <si>
    <t>CORTISOL, TOTAL  Q</t>
  </si>
  <si>
    <t>HISTAMINE  Q</t>
  </si>
  <si>
    <t>INSULIN</t>
  </si>
  <si>
    <t>JAK2 EXONS 12 AND 13  Q</t>
  </si>
  <si>
    <t>TROPONIN I</t>
  </si>
  <si>
    <t>HEPATITIS B SURFACE AB, QUANTITATIVE - Q</t>
  </si>
  <si>
    <t>TROPONIN/CK-MB/MYOGLOBIN 3 OF 3</t>
  </si>
  <si>
    <t>TROPONIN/CK-MB/MYOGLOBIN 2 OF 3</t>
  </si>
  <si>
    <t>VON WILLEBRAND FACTOR ANTIGEN</t>
  </si>
  <si>
    <t>FACTOR VIII ACTIVITY</t>
  </si>
  <si>
    <t xml:space="preserve">PTH, INTACT W/O CALCIUM	</t>
  </si>
  <si>
    <t>CRYPTOSPORIDIUM DETECTION - S</t>
  </si>
  <si>
    <t>HEPATITIS B CORE IGM AB - S</t>
  </si>
  <si>
    <t>OXYCODONE CONFIRMATION - Q</t>
  </si>
  <si>
    <t>CALCIUM, 24 HR URINE W/ CREATININE 1 OF 2  -  Q</t>
  </si>
  <si>
    <t>CALCIUM, 24 HR URINE W/ CREATININE 2 OF 2  -  Q</t>
  </si>
  <si>
    <t>METHYLMALONIC ACID - Q</t>
  </si>
  <si>
    <t>C. DIFF - SIDNEY</t>
  </si>
  <si>
    <t>RESPIRATORY PATHOGEN PANEL 1 OF 3 - Q</t>
  </si>
  <si>
    <t>RESPIRATORY PATHOGEN PANEL 2 OF 3 - Q</t>
  </si>
  <si>
    <t>RESPIRATORY PATHOGEN PANEL 3 OF 3 - Q</t>
  </si>
  <si>
    <t>ANTI-STREPTOLYSIN AB - Q</t>
  </si>
  <si>
    <t>MRSA SCREEN</t>
  </si>
  <si>
    <t>SPECIMEN COLLECTION FOR SEVERE ACUTE RESPIRATORY SYNDROME CORONAVIRUS  2 (SARS-COV-2) (CORONAVIRUS DISEASE [COVID-19]), ANY SPECIMEN SOURCE</t>
  </si>
  <si>
    <t>G2023</t>
  </si>
  <si>
    <t>PANCREATIC ELASTASE - Q</t>
  </si>
  <si>
    <t>SALICYLATE  Q</t>
  </si>
  <si>
    <t>ACETAMINOPHEN  Q</t>
  </si>
  <si>
    <t>SEX HORMONE BINDING GLOBULIN  --  Q</t>
  </si>
  <si>
    <t>T3, REVERSE -- Q</t>
  </si>
  <si>
    <t>LIPO PROTEIN (A) --  Q</t>
  </si>
  <si>
    <t>CULTURE, WOUND</t>
  </si>
  <si>
    <t>87070,91</t>
  </si>
  <si>
    <t>ETHOSUXIMIDE - Q</t>
  </si>
  <si>
    <t>TISSUE TG AB, IG A - Q</t>
  </si>
  <si>
    <t>ALLERGY PANEL, FOOD, IGG, PEDIATRIC - Q</t>
  </si>
  <si>
    <t>COVID-19 SHIPPING/HANDLING</t>
  </si>
  <si>
    <t>C9803</t>
  </si>
  <si>
    <t>CORONAVIRUS (COVID19), BY AMPLIFIED PROBE TECHNIQUE</t>
  </si>
  <si>
    <t>TOTAL PROTEIN, 24HR URINE W/O CREAT</t>
  </si>
  <si>
    <t>OBSTETIC BLOOD TEST PANEL</t>
  </si>
  <si>
    <t>RADIOLOGY</t>
  </si>
  <si>
    <t>MANDIBLE &lt; 4 VIEW LIMITED</t>
  </si>
  <si>
    <t>MANDIBLE COMPLETE MIN OF 4 VIEWS</t>
  </si>
  <si>
    <t>FACIAL BONES LESS THAN 3 VIEWS</t>
  </si>
  <si>
    <t>FACIAL BONES MINIMUM 3 VIEWS</t>
  </si>
  <si>
    <t>SKULL LTD LESS THAN 4 VIEWS</t>
  </si>
  <si>
    <t>SKULL COMPLETE MINIMUM 4 VIEWS</t>
  </si>
  <si>
    <t>TMJ UNILATERAL</t>
  </si>
  <si>
    <t>TEMPOROMANDIBULAR JOINTS</t>
  </si>
  <si>
    <t>SOFT TISSUE NECK 1 OR 2 VIEWS</t>
  </si>
  <si>
    <t>CT HEAD/BRAIN  WITHOUT CONTRAST</t>
  </si>
  <si>
    <t>CT HEAD/BRAIN WITH &amp; WITHOUT CONTRAST</t>
  </si>
  <si>
    <t>CHEST 1 VIEW</t>
  </si>
  <si>
    <t>CHEST 2 VIEWS</t>
  </si>
  <si>
    <t>CHEST - AP/PA, LAT &amp; LORDOTIC</t>
  </si>
  <si>
    <t>CHEST AP/PA LAT &amp; OBLIQS</t>
  </si>
  <si>
    <t>RIBS UNILAT. W/CHEST MIN. 3 VIEW</t>
  </si>
  <si>
    <t>RIBS, BILATERAL 3 VIEWS</t>
  </si>
  <si>
    <t>RIBS, BILAT. W/ CHEST MIN.4 VIEWS</t>
  </si>
  <si>
    <t>STERNUM 2 VIEWS</t>
  </si>
  <si>
    <t>STERNOCLAVICULAR JT</t>
  </si>
  <si>
    <t>CT CHEST WITHOUT CONTRAST</t>
  </si>
  <si>
    <t>CT CHEST WITH CONTRAST</t>
  </si>
  <si>
    <t>SPINE - SINGLE VIEW SPECIFY LEVEL</t>
  </si>
  <si>
    <t>C-SPINE 2 OR 3 VIEWS</t>
  </si>
  <si>
    <t>C-SPINE COMPLETE 4 OR 5 VIEWS</t>
  </si>
  <si>
    <t>C-SPINE 6 OR MORE VIEWS/FLEX/EXT</t>
  </si>
  <si>
    <t>T-SPINE 2 VIEWS</t>
  </si>
  <si>
    <t>T-SPINE W/SWIMMERS 3 VIEWS</t>
  </si>
  <si>
    <t>T-SPINE COMPLETE - MINIMUM 4 VIEWS</t>
  </si>
  <si>
    <t>THOROCOLUMBAR STANDING 2-3</t>
  </si>
  <si>
    <t>THOROCOLUMBAR STANDING 4-5 VIEWS</t>
  </si>
  <si>
    <t>THOROCOLUMBAR STANDING MIN 6 VIEWS</t>
  </si>
  <si>
    <t>L-SPINE 2 OR 3 VIEWS</t>
  </si>
  <si>
    <t>L-SPINE COMPLETE MINIMUM 4 VIEWS</t>
  </si>
  <si>
    <t>L-SPINE COMP W/BENDING MIN. 6 VIEWS</t>
  </si>
  <si>
    <t>LUMBOSACRAL - BENDING ONLY VIEWS</t>
  </si>
  <si>
    <t>PELVIS, 1 OR 2 VIEWS</t>
  </si>
  <si>
    <t>PELVIS COMP. MIN. 3 VIEWS</t>
  </si>
  <si>
    <t>CT PELVIS WITHOUT CONTRAST</t>
  </si>
  <si>
    <t>CT PELVIS WITH CONTRAST</t>
  </si>
  <si>
    <t>SACRO-IL JT LESS THAN 3 VIEWS</t>
  </si>
  <si>
    <t>SI JOINTS COMPLETE MIN 3 VIEWS</t>
  </si>
  <si>
    <t>SACRUM-COCCYX MINIMUM 2 VIEWS</t>
  </si>
  <si>
    <t>CLAVICLE</t>
  </si>
  <si>
    <t>SCAPULA</t>
  </si>
  <si>
    <t>SHOULDER, COMPLETE MIN. 2 VIEWS</t>
  </si>
  <si>
    <t>A-C JOINTS</t>
  </si>
  <si>
    <t>HUMERUS MIN. 2 VIEWS</t>
  </si>
  <si>
    <t>UPPER EXTERMITY INFANT MIN. 2 VIEWS</t>
  </si>
  <si>
    <t>WRIST, COMPLETE MIN. 3 VIEWS</t>
  </si>
  <si>
    <t>UNI HIP W/ PELVIS 1 VIEW</t>
  </si>
  <si>
    <t>UNI HIP W/ PELVIS 2-3 VIEWS</t>
  </si>
  <si>
    <t>UNI HIP W/ PELVIS MIN 4 VIEWS</t>
  </si>
  <si>
    <t>BIL HIPS W/ PELVIS 2 VIEWS</t>
  </si>
  <si>
    <t>BIL HIPS W/ PELVIS 3-4 VIEWS</t>
  </si>
  <si>
    <t>BIL HIPS W/ PELVIS MIN 5 VIEWS</t>
  </si>
  <si>
    <t>FEMUR 1 VIEW</t>
  </si>
  <si>
    <t>FEMUR MIN 2 VIEWS</t>
  </si>
  <si>
    <t>KNEE 1 0R 2 VIEWS</t>
  </si>
  <si>
    <t>KNEE 3 VIEWS</t>
  </si>
  <si>
    <t>EXT LOWER -  INFANT MIN. 2 VIEWS</t>
  </si>
  <si>
    <t>ANKLE COMPLETE MIN. 3 VIEWS</t>
  </si>
  <si>
    <t>FOOT 2 VIEWS</t>
  </si>
  <si>
    <t>OS CALCIS MINIMUM 2 VIEWS</t>
  </si>
  <si>
    <t>ABDOMEN KUB 1 VIEW</t>
  </si>
  <si>
    <t>ABDOMEN 2 VIEW</t>
  </si>
  <si>
    <t>ABDOMEN ACUTE SERIES</t>
  </si>
  <si>
    <t>CT ABDOMEN WITHOUT CONTRAST</t>
  </si>
  <si>
    <t>CT ABDOMEN AND PELVIS WITHOUT CONTRAST</t>
  </si>
  <si>
    <t>MAMMOGRAM UNILATERAL DIAGNOSTIC</t>
  </si>
  <si>
    <t>MAMMOGRAM BILATERAL DIAGNOSTIC</t>
  </si>
  <si>
    <t>MAMMOGRAM BILATERAL SCREENING</t>
  </si>
  <si>
    <t>ELBOW 2 VIEWS</t>
  </si>
  <si>
    <t>ELBOW COMPLETE MIN. 3 VIEWS</t>
  </si>
  <si>
    <t>FOREARM 2 VIEWS</t>
  </si>
  <si>
    <t>WRIST 1 OR 2 VIEWS</t>
  </si>
  <si>
    <t>HAND 2 VIEWS</t>
  </si>
  <si>
    <t>HAND COMPLETE MINIMUM 3 VIEWS</t>
  </si>
  <si>
    <t>FINGERS MINIMUM 2 VIEWS</t>
  </si>
  <si>
    <t>TIBIA/FIBULA 2 VIEWS</t>
  </si>
  <si>
    <t>ANKLE 2 VIEWS</t>
  </si>
  <si>
    <t>FOOT COMPLETE MINIMUM 3 VIEWS</t>
  </si>
  <si>
    <t>TOES MINIMUM 2 VIEWS</t>
  </si>
  <si>
    <t>ABDOMEN/AP/W/BI-LAT OBL 3+ VIEWS</t>
  </si>
  <si>
    <t>RIBS, UNILATERAL 2 VIEWS</t>
  </si>
  <si>
    <t>KNEES BILATERAL STANDING</t>
  </si>
  <si>
    <t>KNEE COMPLETE 4 OR MORE VIEWS</t>
  </si>
  <si>
    <t>EYE FOR FOREIGN BODY</t>
  </si>
  <si>
    <t>CT ABDOMEN WITH AND WITHOUT CONTRAST</t>
  </si>
  <si>
    <t>CT LOWER EXTREMITY W/O CONTRAST</t>
  </si>
  <si>
    <t>CT CERVICAL SPINE W/O CONTRAST</t>
  </si>
  <si>
    <t>CT THORACIC SPINE W/O CONTRAST</t>
  </si>
  <si>
    <t>CT LUMBAR SPINE W/O CONTRAST</t>
  </si>
  <si>
    <t>CT NECK SOFT TISSUE W/O CONTRAST</t>
  </si>
  <si>
    <t>CT NECK SOFT TISSUE W/ CONTRAST</t>
  </si>
  <si>
    <t>CTA CHEST</t>
  </si>
  <si>
    <t>CT UPPER EXTERMITY W/O CONTRAST</t>
  </si>
  <si>
    <t>CTA HEAD</t>
  </si>
  <si>
    <t>CTA NECK</t>
  </si>
  <si>
    <t>CT ORBIT, SELLA OR POSTERIOR FOSSA OR OUTER, MIDDLE OR INNER EAR W/O CONTRAST</t>
  </si>
  <si>
    <t>CT CHEST WITH AND W/O CONTRAST</t>
  </si>
  <si>
    <t>NASAL BONES, COMPLETE, MINIMUM 3 VIEWS</t>
  </si>
  <si>
    <t>SINUSES, PARANASAL, LESS THAN 3 VIEWS</t>
  </si>
  <si>
    <t>SINUSES, PARANASAL, COMPLETE MINIMUM 3 VIEWS</t>
  </si>
  <si>
    <t>CT MAXILLOFACIAL AREA W/O CONTRAST</t>
  </si>
  <si>
    <t>CT MAXILLOFACIAL WITH CONTRAST</t>
  </si>
  <si>
    <t>CT MAXILLOFACIAL WITH AND WITHOUT CONTRAST</t>
  </si>
  <si>
    <t>SPINE, THORACOLUMBAR JUNCTION 2 VIEW</t>
  </si>
  <si>
    <t>CT ABDOMEN AND PELVIS WITH CONTRAST</t>
  </si>
  <si>
    <t>THORAX - FOR FOREIGN BODY, CHILD</t>
  </si>
  <si>
    <t>MRI BRAIN</t>
  </si>
  <si>
    <t>MRI SCAN OF LOWER SPINAL CANAL</t>
  </si>
  <si>
    <t>MRI SCAN OF LEG JOINT</t>
  </si>
  <si>
    <t>ABDOMINAL COMPLETE US</t>
  </si>
  <si>
    <t>OB &gt;14 WKS TRANSABDOMINAL US</t>
  </si>
  <si>
    <t>PELVIC TRANSVAGINAL COMPLETE US</t>
  </si>
  <si>
    <t>Therapy</t>
  </si>
  <si>
    <t>CAH Clinic</t>
  </si>
  <si>
    <t>Outpatient Hospital</t>
  </si>
  <si>
    <t>Laboratory</t>
  </si>
  <si>
    <t>Radiology</t>
  </si>
  <si>
    <t>HCPCS code</t>
  </si>
  <si>
    <t>Health Info Net/First Choice Health</t>
  </si>
  <si>
    <t>Interwest Traditional Network</t>
  </si>
  <si>
    <t>Price Lookup by Department with Description Drop-down*</t>
  </si>
  <si>
    <t xml:space="preserve">*For each Department, use the Dropdown box under </t>
  </si>
  <si>
    <t xml:space="preserve">the Description Heading to select the service you are </t>
  </si>
  <si>
    <t>wanting.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</si>
</sst>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Fill="1"/>
    <xf numFmtId="0" fontId="0" fillId="3" borderId="1" xfId="0" applyFill="1" applyBorder="1"/>
    <xf numFmtId="0" fontId="1" fillId="3" borderId="0" xfId="0" applyFont="1" applyFill="1"/>
    <xf numFmtId="0" fontId="0" fillId="4" borderId="1" xfId="0" applyFill="1" applyBorder="1"/>
    <xf numFmtId="0" fontId="1" fillId="4" borderId="0" xfId="0" applyFont="1" applyFill="1"/>
    <xf numFmtId="0" fontId="0" fillId="5" borderId="1" xfId="0" applyFill="1" applyBorder="1"/>
    <xf numFmtId="0" fontId="1" fillId="5" borderId="0" xfId="0" applyFont="1" applyFill="1"/>
    <xf numFmtId="0" fontId="0" fillId="6" borderId="1" xfId="0" applyFill="1" applyBorder="1"/>
    <xf numFmtId="0" fontId="1" fillId="6" borderId="0" xfId="0" applyFont="1" applyFill="1"/>
    <xf numFmtId="0" fontId="0" fillId="7" borderId="1" xfId="0" applyFill="1" applyBorder="1"/>
    <xf numFmtId="0" fontId="1" fillId="7" borderId="0" xfId="0" applyFont="1" applyFill="1"/>
    <xf numFmtId="0" fontId="0" fillId="9" borderId="0" xfId="0" applyFill="1"/>
    <xf numFmtId="0" fontId="3" fillId="2" borderId="1" xfId="0" applyFont="1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5" borderId="1" xfId="0" applyFont="1" applyFill="1" applyBorder="1"/>
    <xf numFmtId="0" fontId="2" fillId="8" borderId="0" xfId="0" applyFont="1" applyFill="1" applyAlignment="1">
      <alignment horizontal="center"/>
    </xf>
  </cellXfs>
  <cellStyles count="1">
    <cellStyle name="Normal" xfId="0" builtinId="0"/>
  </cellStyles>
  <dxfs count="2">
    <dxf>
      <numFmt numFmtId="0" formatCode="General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DF9BFF-93F1-47AC-A124-F85DB40B68A2}" name="Table1" displayName="Table1" ref="A1:O702" totalsRowShown="0" headerRowCellStyle="Normal" dataCellStyle="Normal">
  <autoFilter ref="A1:O702" xr:uid="{FBF3112E-58DD-4474-91BA-91B6C51AFAC2}"/>
  <tableColumns count="15">
    <tableColumn id="1" xr3:uid="{F4AC56F6-F993-4D65-B7CC-669D12E970CB}" name="Department" dataCellStyle="Normal"/>
    <tableColumn id="2" xr3:uid="{27B0ED35-9A5B-419C-B832-AA697E4205EF}" name="Description" dataCellStyle="Normal"/>
    <tableColumn id="3" xr3:uid="{53A8C6FE-5A61-49BB-99F0-0B2FC2BEB4F7}" name="HCPCS Code" dataDxfId="1" dataCellStyle="Normal"/>
    <tableColumn id="4" xr3:uid="{5EAA5698-C227-4497-A776-AE2C2A5BA74B}" name="Gross Price" dataCellStyle="Normal"/>
    <tableColumn id="5" xr3:uid="{A5BE9CC2-6448-41B5-90FB-C159DA56E6D3}" name="Minimum" dataDxfId="0" dataCellStyle="Normal">
      <calculatedColumnFormula>D2*0.9</calculatedColumnFormula>
    </tableColumn>
    <tableColumn id="6" xr3:uid="{2C677430-4AAB-42A2-9042-14E316778B99}" name="Maximum" dataCellStyle="Normal"/>
    <tableColumn id="7" xr3:uid="{45F55F2B-6C14-4D6B-8F95-814434012638}" name="BCBS Traditional" dataCellStyle="Normal"/>
    <tableColumn id="8" xr3:uid="{29FDB12F-4C31-432C-A70F-7BF86F919C7E}" name="BCBS HealthLink" dataCellStyle="Normal"/>
    <tableColumn id="9" xr3:uid="{513E845D-5847-4001-8664-28477932DA47}" name="Allegiance" dataCellStyle="Normal"/>
    <tableColumn id="10" xr3:uid="{0F90062A-F294-4BA0-A093-4F46D4ECAF25}" name="Montana Health Co-op" dataCellStyle="Normal"/>
    <tableColumn id="11" xr3:uid="{E11E25C4-1BF7-47B1-BE68-A84B96E0115C}" name="Pacific Source" dataCellStyle="Normal"/>
    <tableColumn id="12" xr3:uid="{E1B6072F-C461-42EA-8315-D3CD7F1C126E}" name="Three Rivers Provider Network" dataCellStyle="Normal"/>
    <tableColumn id="13" xr3:uid="{6DD46389-2C4A-4F80-A441-87E14CDE4B29}" name="Health Info Net/ First Choice Health" dataCellStyle="Normal"/>
    <tableColumn id="14" xr3:uid="{370DF4C3-1B81-40F4-8A93-C08B18246258}" name="Interwest PPO Network" dataCellStyle="Normal"/>
    <tableColumn id="15" xr3:uid="{189B4566-9347-47D4-90EF-43ACCEEDB2A0}" name="interwest Traditional Network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BC33-380F-4697-9A27-72E5999AF9DA}">
  <dimension ref="A1:O702"/>
  <sheetViews>
    <sheetView tabSelected="1" workbookViewId="0">
      <selection activeCell="K137" sqref="K137"/>
    </sheetView>
  </sheetViews>
  <sheetFormatPr defaultRowHeight="15" x14ac:dyDescent="0.25"/>
  <cols>
    <col min="1" max="1" width="21.5703125" bestFit="1" customWidth="1"/>
    <col min="2" max="2" width="126.42578125" bestFit="1" customWidth="1"/>
    <col min="3" max="3" width="21.85546875" customWidth="1"/>
    <col min="4" max="4" width="13" customWidth="1"/>
    <col min="5" max="5" width="20.28515625" customWidth="1"/>
    <col min="6" max="6" width="12.140625" customWidth="1"/>
    <col min="7" max="7" width="17.5703125" customWidth="1"/>
    <col min="8" max="8" width="17.42578125" customWidth="1"/>
    <col min="9" max="9" width="12.42578125" customWidth="1"/>
    <col min="10" max="10" width="23.140625" customWidth="1"/>
    <col min="11" max="11" width="15.28515625" customWidth="1"/>
    <col min="12" max="12" width="30.28515625" customWidth="1"/>
    <col min="13" max="13" width="34.5703125" customWidth="1"/>
    <col min="14" max="14" width="24" customWidth="1"/>
    <col min="15" max="15" width="29.855468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 t="s">
        <v>16</v>
      </c>
      <c r="C2" s="16" t="s">
        <v>17</v>
      </c>
      <c r="D2">
        <v>97</v>
      </c>
      <c r="E2" s="2">
        <f t="shared" ref="E2:E65" si="0">D2*0.9</f>
        <v>87.3</v>
      </c>
      <c r="F2">
        <f>D2</f>
        <v>97</v>
      </c>
      <c r="G2">
        <v>97</v>
      </c>
      <c r="H2">
        <f>D2*0.94</f>
        <v>91.179999999999993</v>
      </c>
      <c r="I2">
        <f>D2*0.98</f>
        <v>95.06</v>
      </c>
      <c r="J2">
        <f>D2*0.94</f>
        <v>91.179999999999993</v>
      </c>
      <c r="K2">
        <f>D2*0.98</f>
        <v>95.06</v>
      </c>
      <c r="L2">
        <f>D2*0.9</f>
        <v>87.3</v>
      </c>
      <c r="M2">
        <f>D2*0.99</f>
        <v>96.03</v>
      </c>
      <c r="N2">
        <f t="shared" ref="N2:N33" si="1">F2*0.99</f>
        <v>96.03</v>
      </c>
      <c r="O2">
        <v>97</v>
      </c>
    </row>
    <row r="3" spans="1:15" x14ac:dyDescent="0.25">
      <c r="A3" t="s">
        <v>15</v>
      </c>
      <c r="B3" t="s">
        <v>18</v>
      </c>
      <c r="C3" s="16" t="s">
        <v>19</v>
      </c>
      <c r="D3">
        <v>145</v>
      </c>
      <c r="E3" s="2">
        <f t="shared" si="0"/>
        <v>130.5</v>
      </c>
      <c r="F3">
        <f t="shared" ref="F3:F50" si="2">D3</f>
        <v>145</v>
      </c>
      <c r="G3">
        <v>145</v>
      </c>
      <c r="H3">
        <f t="shared" ref="H3:H50" si="3">D3*0.94</f>
        <v>136.29999999999998</v>
      </c>
      <c r="I3">
        <f t="shared" ref="I3:I50" si="4">D3*0.98</f>
        <v>142.1</v>
      </c>
      <c r="J3">
        <f t="shared" ref="J3:J50" si="5">D3*0.94</f>
        <v>136.29999999999998</v>
      </c>
      <c r="K3">
        <f t="shared" ref="K3:K50" si="6">D3*0.98</f>
        <v>142.1</v>
      </c>
      <c r="L3">
        <f t="shared" ref="L3:L50" si="7">D3*0.9</f>
        <v>130.5</v>
      </c>
      <c r="M3">
        <f t="shared" ref="M3:M50" si="8">D3*0.99</f>
        <v>143.55000000000001</v>
      </c>
      <c r="N3">
        <f t="shared" si="1"/>
        <v>143.55000000000001</v>
      </c>
      <c r="O3">
        <v>145</v>
      </c>
    </row>
    <row r="4" spans="1:15" x14ac:dyDescent="0.25">
      <c r="A4" t="s">
        <v>15</v>
      </c>
      <c r="B4" t="s">
        <v>20</v>
      </c>
      <c r="C4" s="16" t="s">
        <v>21</v>
      </c>
      <c r="D4">
        <v>94</v>
      </c>
      <c r="E4" s="2">
        <f t="shared" si="0"/>
        <v>84.600000000000009</v>
      </c>
      <c r="F4">
        <f t="shared" si="2"/>
        <v>94</v>
      </c>
      <c r="G4">
        <v>94</v>
      </c>
      <c r="H4">
        <f t="shared" si="3"/>
        <v>88.36</v>
      </c>
      <c r="I4">
        <f t="shared" si="4"/>
        <v>92.12</v>
      </c>
      <c r="J4">
        <f t="shared" si="5"/>
        <v>88.36</v>
      </c>
      <c r="K4">
        <f t="shared" si="6"/>
        <v>92.12</v>
      </c>
      <c r="L4">
        <f t="shared" si="7"/>
        <v>84.600000000000009</v>
      </c>
      <c r="M4">
        <f t="shared" si="8"/>
        <v>93.06</v>
      </c>
      <c r="N4">
        <f t="shared" si="1"/>
        <v>93.06</v>
      </c>
      <c r="O4">
        <v>94</v>
      </c>
    </row>
    <row r="5" spans="1:15" x14ac:dyDescent="0.25">
      <c r="A5" t="s">
        <v>15</v>
      </c>
      <c r="B5" t="s">
        <v>22</v>
      </c>
      <c r="C5" s="16" t="s">
        <v>23</v>
      </c>
      <c r="D5">
        <v>161</v>
      </c>
      <c r="E5" s="2">
        <f t="shared" si="0"/>
        <v>144.9</v>
      </c>
      <c r="F5">
        <f t="shared" si="2"/>
        <v>161</v>
      </c>
      <c r="G5">
        <v>161</v>
      </c>
      <c r="H5">
        <f t="shared" si="3"/>
        <v>151.34</v>
      </c>
      <c r="I5">
        <f t="shared" si="4"/>
        <v>157.78</v>
      </c>
      <c r="J5">
        <f t="shared" si="5"/>
        <v>151.34</v>
      </c>
      <c r="K5">
        <f t="shared" si="6"/>
        <v>157.78</v>
      </c>
      <c r="L5">
        <f t="shared" si="7"/>
        <v>144.9</v>
      </c>
      <c r="M5">
        <f t="shared" si="8"/>
        <v>159.38999999999999</v>
      </c>
      <c r="N5">
        <f t="shared" si="1"/>
        <v>159.38999999999999</v>
      </c>
      <c r="O5">
        <v>161</v>
      </c>
    </row>
    <row r="6" spans="1:15" x14ac:dyDescent="0.25">
      <c r="A6" t="s">
        <v>15</v>
      </c>
      <c r="B6" t="s">
        <v>24</v>
      </c>
      <c r="C6" s="16" t="s">
        <v>25</v>
      </c>
      <c r="D6">
        <v>110</v>
      </c>
      <c r="E6" s="2">
        <f t="shared" si="0"/>
        <v>99</v>
      </c>
      <c r="F6">
        <f t="shared" si="2"/>
        <v>110</v>
      </c>
      <c r="G6">
        <v>110</v>
      </c>
      <c r="H6">
        <f t="shared" si="3"/>
        <v>103.39999999999999</v>
      </c>
      <c r="I6">
        <f t="shared" si="4"/>
        <v>107.8</v>
      </c>
      <c r="J6">
        <f t="shared" si="5"/>
        <v>103.39999999999999</v>
      </c>
      <c r="K6">
        <f t="shared" si="6"/>
        <v>107.8</v>
      </c>
      <c r="L6">
        <f t="shared" si="7"/>
        <v>99</v>
      </c>
      <c r="M6">
        <f t="shared" si="8"/>
        <v>108.9</v>
      </c>
      <c r="N6">
        <f t="shared" si="1"/>
        <v>108.9</v>
      </c>
      <c r="O6">
        <v>110</v>
      </c>
    </row>
    <row r="7" spans="1:15" x14ac:dyDescent="0.25">
      <c r="A7" t="s">
        <v>15</v>
      </c>
      <c r="B7" t="s">
        <v>26</v>
      </c>
      <c r="C7" s="16" t="s">
        <v>27</v>
      </c>
      <c r="D7">
        <v>82</v>
      </c>
      <c r="E7" s="2">
        <f t="shared" si="0"/>
        <v>73.8</v>
      </c>
      <c r="F7">
        <f t="shared" si="2"/>
        <v>82</v>
      </c>
      <c r="G7">
        <v>82</v>
      </c>
      <c r="H7">
        <f t="shared" si="3"/>
        <v>77.08</v>
      </c>
      <c r="I7">
        <f t="shared" si="4"/>
        <v>80.36</v>
      </c>
      <c r="J7">
        <f t="shared" si="5"/>
        <v>77.08</v>
      </c>
      <c r="K7">
        <f t="shared" si="6"/>
        <v>80.36</v>
      </c>
      <c r="L7">
        <f t="shared" si="7"/>
        <v>73.8</v>
      </c>
      <c r="M7">
        <f t="shared" si="8"/>
        <v>81.179999999999993</v>
      </c>
      <c r="N7">
        <f t="shared" si="1"/>
        <v>81.179999999999993</v>
      </c>
      <c r="O7">
        <v>82</v>
      </c>
    </row>
    <row r="8" spans="1:15" x14ac:dyDescent="0.25">
      <c r="A8" t="s">
        <v>15</v>
      </c>
      <c r="B8" t="s">
        <v>28</v>
      </c>
      <c r="C8" s="16" t="s">
        <v>29</v>
      </c>
      <c r="D8">
        <v>91</v>
      </c>
      <c r="E8" s="2">
        <f t="shared" si="0"/>
        <v>81.900000000000006</v>
      </c>
      <c r="F8">
        <f t="shared" si="2"/>
        <v>91</v>
      </c>
      <c r="G8">
        <v>91</v>
      </c>
      <c r="H8">
        <f t="shared" si="3"/>
        <v>85.539999999999992</v>
      </c>
      <c r="I8">
        <f t="shared" si="4"/>
        <v>89.179999999999993</v>
      </c>
      <c r="J8">
        <f t="shared" si="5"/>
        <v>85.539999999999992</v>
      </c>
      <c r="K8">
        <f t="shared" si="6"/>
        <v>89.179999999999993</v>
      </c>
      <c r="L8">
        <f t="shared" si="7"/>
        <v>81.900000000000006</v>
      </c>
      <c r="M8">
        <f t="shared" si="8"/>
        <v>90.09</v>
      </c>
      <c r="N8">
        <f t="shared" si="1"/>
        <v>90.09</v>
      </c>
      <c r="O8">
        <v>91</v>
      </c>
    </row>
    <row r="9" spans="1:15" x14ac:dyDescent="0.25">
      <c r="A9" t="s">
        <v>15</v>
      </c>
      <c r="B9" t="s">
        <v>30</v>
      </c>
      <c r="C9" s="16" t="s">
        <v>31</v>
      </c>
      <c r="D9">
        <v>101</v>
      </c>
      <c r="E9" s="2">
        <f t="shared" si="0"/>
        <v>90.9</v>
      </c>
      <c r="F9">
        <f t="shared" si="2"/>
        <v>101</v>
      </c>
      <c r="G9">
        <v>101</v>
      </c>
      <c r="H9">
        <f t="shared" si="3"/>
        <v>94.94</v>
      </c>
      <c r="I9">
        <f t="shared" si="4"/>
        <v>98.98</v>
      </c>
      <c r="J9">
        <f t="shared" si="5"/>
        <v>94.94</v>
      </c>
      <c r="K9">
        <f t="shared" si="6"/>
        <v>98.98</v>
      </c>
      <c r="L9">
        <f t="shared" si="7"/>
        <v>90.9</v>
      </c>
      <c r="M9">
        <f t="shared" si="8"/>
        <v>99.99</v>
      </c>
      <c r="N9">
        <f t="shared" si="1"/>
        <v>99.99</v>
      </c>
      <c r="O9">
        <v>101</v>
      </c>
    </row>
    <row r="10" spans="1:15" x14ac:dyDescent="0.25">
      <c r="A10" t="s">
        <v>15</v>
      </c>
      <c r="B10" t="s">
        <v>32</v>
      </c>
      <c r="C10" s="16" t="s">
        <v>33</v>
      </c>
      <c r="D10">
        <v>115</v>
      </c>
      <c r="E10" s="2">
        <f t="shared" si="0"/>
        <v>103.5</v>
      </c>
      <c r="F10">
        <f t="shared" si="2"/>
        <v>115</v>
      </c>
      <c r="G10">
        <v>115</v>
      </c>
      <c r="H10">
        <f t="shared" si="3"/>
        <v>108.1</v>
      </c>
      <c r="I10">
        <f t="shared" si="4"/>
        <v>112.7</v>
      </c>
      <c r="J10">
        <f t="shared" si="5"/>
        <v>108.1</v>
      </c>
      <c r="K10">
        <f t="shared" si="6"/>
        <v>112.7</v>
      </c>
      <c r="L10">
        <f t="shared" si="7"/>
        <v>103.5</v>
      </c>
      <c r="M10">
        <f t="shared" si="8"/>
        <v>113.85</v>
      </c>
      <c r="N10">
        <f t="shared" si="1"/>
        <v>113.85</v>
      </c>
      <c r="O10">
        <v>115</v>
      </c>
    </row>
    <row r="11" spans="1:15" x14ac:dyDescent="0.25">
      <c r="A11" t="s">
        <v>15</v>
      </c>
      <c r="B11" t="s">
        <v>34</v>
      </c>
      <c r="C11" s="16" t="s">
        <v>35</v>
      </c>
      <c r="D11">
        <v>59</v>
      </c>
      <c r="E11" s="2">
        <f t="shared" si="0"/>
        <v>53.1</v>
      </c>
      <c r="F11">
        <f t="shared" si="2"/>
        <v>59</v>
      </c>
      <c r="G11">
        <v>59</v>
      </c>
      <c r="H11">
        <f t="shared" si="3"/>
        <v>55.459999999999994</v>
      </c>
      <c r="I11">
        <f t="shared" si="4"/>
        <v>57.82</v>
      </c>
      <c r="J11">
        <f t="shared" si="5"/>
        <v>55.459999999999994</v>
      </c>
      <c r="K11">
        <f t="shared" si="6"/>
        <v>57.82</v>
      </c>
      <c r="L11">
        <f t="shared" si="7"/>
        <v>53.1</v>
      </c>
      <c r="M11">
        <f t="shared" si="8"/>
        <v>58.41</v>
      </c>
      <c r="N11">
        <f t="shared" si="1"/>
        <v>58.41</v>
      </c>
      <c r="O11">
        <v>59</v>
      </c>
    </row>
    <row r="12" spans="1:15" x14ac:dyDescent="0.25">
      <c r="A12" t="s">
        <v>15</v>
      </c>
      <c r="B12" t="s">
        <v>36</v>
      </c>
      <c r="C12" s="16" t="s">
        <v>37</v>
      </c>
      <c r="D12">
        <v>227</v>
      </c>
      <c r="E12" s="2">
        <f t="shared" si="0"/>
        <v>204.3</v>
      </c>
      <c r="F12">
        <f t="shared" si="2"/>
        <v>227</v>
      </c>
      <c r="G12">
        <v>227</v>
      </c>
      <c r="H12">
        <f t="shared" si="3"/>
        <v>213.38</v>
      </c>
      <c r="I12">
        <f t="shared" si="4"/>
        <v>222.46</v>
      </c>
      <c r="J12">
        <f t="shared" si="5"/>
        <v>213.38</v>
      </c>
      <c r="K12">
        <f t="shared" si="6"/>
        <v>222.46</v>
      </c>
      <c r="L12">
        <f t="shared" si="7"/>
        <v>204.3</v>
      </c>
      <c r="M12">
        <f t="shared" si="8"/>
        <v>224.73</v>
      </c>
      <c r="N12">
        <f t="shared" si="1"/>
        <v>224.73</v>
      </c>
      <c r="O12">
        <v>227</v>
      </c>
    </row>
    <row r="13" spans="1:15" x14ac:dyDescent="0.25">
      <c r="A13" t="s">
        <v>15</v>
      </c>
      <c r="B13" t="s">
        <v>38</v>
      </c>
      <c r="C13" s="16" t="s">
        <v>39</v>
      </c>
      <c r="D13">
        <v>84</v>
      </c>
      <c r="E13" s="2">
        <f t="shared" si="0"/>
        <v>75.600000000000009</v>
      </c>
      <c r="F13">
        <f t="shared" si="2"/>
        <v>84</v>
      </c>
      <c r="G13">
        <v>84</v>
      </c>
      <c r="H13">
        <f t="shared" si="3"/>
        <v>78.959999999999994</v>
      </c>
      <c r="I13">
        <f t="shared" si="4"/>
        <v>82.32</v>
      </c>
      <c r="J13">
        <f t="shared" si="5"/>
        <v>78.959999999999994</v>
      </c>
      <c r="K13">
        <f t="shared" si="6"/>
        <v>82.32</v>
      </c>
      <c r="L13">
        <f t="shared" si="7"/>
        <v>75.600000000000009</v>
      </c>
      <c r="M13">
        <f t="shared" si="8"/>
        <v>83.16</v>
      </c>
      <c r="N13">
        <f t="shared" si="1"/>
        <v>83.16</v>
      </c>
      <c r="O13">
        <v>84</v>
      </c>
    </row>
    <row r="14" spans="1:15" x14ac:dyDescent="0.25">
      <c r="A14" t="s">
        <v>15</v>
      </c>
      <c r="B14" t="s">
        <v>40</v>
      </c>
      <c r="C14" s="16" t="s">
        <v>41</v>
      </c>
      <c r="D14">
        <v>108</v>
      </c>
      <c r="E14" s="2">
        <f t="shared" si="0"/>
        <v>97.2</v>
      </c>
      <c r="F14">
        <f t="shared" si="2"/>
        <v>108</v>
      </c>
      <c r="G14">
        <v>108</v>
      </c>
      <c r="H14">
        <f t="shared" si="3"/>
        <v>101.52</v>
      </c>
      <c r="I14">
        <f t="shared" si="4"/>
        <v>105.84</v>
      </c>
      <c r="J14">
        <f t="shared" si="5"/>
        <v>101.52</v>
      </c>
      <c r="K14">
        <f t="shared" si="6"/>
        <v>105.84</v>
      </c>
      <c r="L14">
        <f t="shared" si="7"/>
        <v>97.2</v>
      </c>
      <c r="M14">
        <f t="shared" si="8"/>
        <v>106.92</v>
      </c>
      <c r="N14">
        <f t="shared" si="1"/>
        <v>106.92</v>
      </c>
      <c r="O14">
        <v>108</v>
      </c>
    </row>
    <row r="15" spans="1:15" x14ac:dyDescent="0.25">
      <c r="A15" t="s">
        <v>15</v>
      </c>
      <c r="B15" t="s">
        <v>42</v>
      </c>
      <c r="C15" s="16" t="s">
        <v>43</v>
      </c>
      <c r="D15">
        <v>41</v>
      </c>
      <c r="E15" s="2">
        <f t="shared" si="0"/>
        <v>36.9</v>
      </c>
      <c r="F15">
        <f t="shared" si="2"/>
        <v>41</v>
      </c>
      <c r="G15">
        <v>41</v>
      </c>
      <c r="H15">
        <f t="shared" si="3"/>
        <v>38.54</v>
      </c>
      <c r="I15">
        <f t="shared" si="4"/>
        <v>40.18</v>
      </c>
      <c r="J15">
        <f t="shared" si="5"/>
        <v>38.54</v>
      </c>
      <c r="K15">
        <f t="shared" si="6"/>
        <v>40.18</v>
      </c>
      <c r="L15">
        <f t="shared" si="7"/>
        <v>36.9</v>
      </c>
      <c r="M15">
        <f t="shared" si="8"/>
        <v>40.589999999999996</v>
      </c>
      <c r="N15">
        <f t="shared" si="1"/>
        <v>40.589999999999996</v>
      </c>
      <c r="O15">
        <v>41</v>
      </c>
    </row>
    <row r="16" spans="1:15" x14ac:dyDescent="0.25">
      <c r="A16" t="s">
        <v>15</v>
      </c>
      <c r="B16" t="s">
        <v>44</v>
      </c>
      <c r="C16" s="16" t="s">
        <v>45</v>
      </c>
      <c r="D16">
        <v>99</v>
      </c>
      <c r="E16" s="2">
        <f t="shared" si="0"/>
        <v>89.100000000000009</v>
      </c>
      <c r="F16">
        <f t="shared" si="2"/>
        <v>99</v>
      </c>
      <c r="G16">
        <v>99</v>
      </c>
      <c r="H16">
        <f t="shared" si="3"/>
        <v>93.059999999999988</v>
      </c>
      <c r="I16">
        <f t="shared" si="4"/>
        <v>97.02</v>
      </c>
      <c r="J16">
        <f t="shared" si="5"/>
        <v>93.059999999999988</v>
      </c>
      <c r="K16">
        <f t="shared" si="6"/>
        <v>97.02</v>
      </c>
      <c r="L16">
        <f t="shared" si="7"/>
        <v>89.100000000000009</v>
      </c>
      <c r="M16">
        <f t="shared" si="8"/>
        <v>98.01</v>
      </c>
      <c r="N16">
        <f t="shared" si="1"/>
        <v>98.01</v>
      </c>
      <c r="O16">
        <v>99</v>
      </c>
    </row>
    <row r="17" spans="1:15" x14ac:dyDescent="0.25">
      <c r="A17" t="s">
        <v>15</v>
      </c>
      <c r="B17" t="s">
        <v>46</v>
      </c>
      <c r="C17" s="16" t="s">
        <v>47</v>
      </c>
      <c r="D17">
        <v>77</v>
      </c>
      <c r="E17" s="2">
        <f t="shared" si="0"/>
        <v>69.3</v>
      </c>
      <c r="F17">
        <f t="shared" si="2"/>
        <v>77</v>
      </c>
      <c r="G17">
        <v>77</v>
      </c>
      <c r="H17">
        <f t="shared" si="3"/>
        <v>72.38</v>
      </c>
      <c r="I17">
        <f t="shared" si="4"/>
        <v>75.459999999999994</v>
      </c>
      <c r="J17">
        <f t="shared" si="5"/>
        <v>72.38</v>
      </c>
      <c r="K17">
        <f t="shared" si="6"/>
        <v>75.459999999999994</v>
      </c>
      <c r="L17">
        <f t="shared" si="7"/>
        <v>69.3</v>
      </c>
      <c r="M17">
        <f t="shared" si="8"/>
        <v>76.23</v>
      </c>
      <c r="N17">
        <f t="shared" si="1"/>
        <v>76.23</v>
      </c>
      <c r="O17">
        <v>77</v>
      </c>
    </row>
    <row r="18" spans="1:15" x14ac:dyDescent="0.25">
      <c r="A18" t="s">
        <v>15</v>
      </c>
      <c r="B18" t="s">
        <v>48</v>
      </c>
      <c r="C18" s="16" t="s">
        <v>49</v>
      </c>
      <c r="D18">
        <v>47</v>
      </c>
      <c r="E18" s="2">
        <f t="shared" si="0"/>
        <v>42.300000000000004</v>
      </c>
      <c r="F18">
        <f t="shared" si="2"/>
        <v>47</v>
      </c>
      <c r="G18">
        <v>47</v>
      </c>
      <c r="H18">
        <f t="shared" si="3"/>
        <v>44.18</v>
      </c>
      <c r="I18">
        <f t="shared" si="4"/>
        <v>46.06</v>
      </c>
      <c r="J18">
        <f t="shared" si="5"/>
        <v>44.18</v>
      </c>
      <c r="K18">
        <f t="shared" si="6"/>
        <v>46.06</v>
      </c>
      <c r="L18">
        <f t="shared" si="7"/>
        <v>42.300000000000004</v>
      </c>
      <c r="M18">
        <f t="shared" si="8"/>
        <v>46.53</v>
      </c>
      <c r="N18">
        <f t="shared" si="1"/>
        <v>46.53</v>
      </c>
      <c r="O18">
        <v>47</v>
      </c>
    </row>
    <row r="19" spans="1:15" x14ac:dyDescent="0.25">
      <c r="A19" t="s">
        <v>15</v>
      </c>
      <c r="B19" t="s">
        <v>50</v>
      </c>
      <c r="C19" s="16" t="s">
        <v>51</v>
      </c>
      <c r="D19">
        <v>161</v>
      </c>
      <c r="E19" s="2">
        <f t="shared" si="0"/>
        <v>144.9</v>
      </c>
      <c r="F19">
        <f t="shared" si="2"/>
        <v>161</v>
      </c>
      <c r="G19">
        <v>161</v>
      </c>
      <c r="H19">
        <f t="shared" si="3"/>
        <v>151.34</v>
      </c>
      <c r="I19">
        <f t="shared" si="4"/>
        <v>157.78</v>
      </c>
      <c r="J19">
        <f t="shared" si="5"/>
        <v>151.34</v>
      </c>
      <c r="K19">
        <f t="shared" si="6"/>
        <v>157.78</v>
      </c>
      <c r="L19">
        <f t="shared" si="7"/>
        <v>144.9</v>
      </c>
      <c r="M19">
        <f t="shared" si="8"/>
        <v>159.38999999999999</v>
      </c>
      <c r="N19">
        <f t="shared" si="1"/>
        <v>159.38999999999999</v>
      </c>
      <c r="O19">
        <v>161</v>
      </c>
    </row>
    <row r="20" spans="1:15" x14ac:dyDescent="0.25">
      <c r="A20" t="s">
        <v>15</v>
      </c>
      <c r="B20" t="s">
        <v>52</v>
      </c>
      <c r="C20" s="16" t="s">
        <v>53</v>
      </c>
      <c r="D20">
        <v>55</v>
      </c>
      <c r="E20" s="2">
        <f t="shared" si="0"/>
        <v>49.5</v>
      </c>
      <c r="F20">
        <f t="shared" si="2"/>
        <v>55</v>
      </c>
      <c r="G20">
        <v>55</v>
      </c>
      <c r="H20">
        <f t="shared" si="3"/>
        <v>51.699999999999996</v>
      </c>
      <c r="I20">
        <f t="shared" si="4"/>
        <v>53.9</v>
      </c>
      <c r="J20">
        <f t="shared" si="5"/>
        <v>51.699999999999996</v>
      </c>
      <c r="K20">
        <f t="shared" si="6"/>
        <v>53.9</v>
      </c>
      <c r="L20">
        <f t="shared" si="7"/>
        <v>49.5</v>
      </c>
      <c r="M20">
        <f t="shared" si="8"/>
        <v>54.45</v>
      </c>
      <c r="N20">
        <f t="shared" si="1"/>
        <v>54.45</v>
      </c>
      <c r="O20">
        <v>55</v>
      </c>
    </row>
    <row r="21" spans="1:15" x14ac:dyDescent="0.25">
      <c r="A21" t="s">
        <v>15</v>
      </c>
      <c r="B21" t="s">
        <v>54</v>
      </c>
      <c r="C21" s="16" t="s">
        <v>55</v>
      </c>
      <c r="D21">
        <v>115</v>
      </c>
      <c r="E21" s="2">
        <f t="shared" si="0"/>
        <v>103.5</v>
      </c>
      <c r="F21">
        <f t="shared" si="2"/>
        <v>115</v>
      </c>
      <c r="G21">
        <v>115</v>
      </c>
      <c r="H21">
        <f t="shared" si="3"/>
        <v>108.1</v>
      </c>
      <c r="I21">
        <f t="shared" si="4"/>
        <v>112.7</v>
      </c>
      <c r="J21">
        <f t="shared" si="5"/>
        <v>108.1</v>
      </c>
      <c r="K21">
        <f t="shared" si="6"/>
        <v>112.7</v>
      </c>
      <c r="L21">
        <f t="shared" si="7"/>
        <v>103.5</v>
      </c>
      <c r="M21">
        <f t="shared" si="8"/>
        <v>113.85</v>
      </c>
      <c r="N21">
        <f t="shared" si="1"/>
        <v>113.85</v>
      </c>
      <c r="O21">
        <v>115</v>
      </c>
    </row>
    <row r="22" spans="1:15" x14ac:dyDescent="0.25">
      <c r="A22" t="s">
        <v>15</v>
      </c>
      <c r="B22" t="s">
        <v>56</v>
      </c>
      <c r="C22" s="16" t="s">
        <v>57</v>
      </c>
      <c r="D22">
        <v>95</v>
      </c>
      <c r="E22" s="2">
        <f t="shared" si="0"/>
        <v>85.5</v>
      </c>
      <c r="F22">
        <f t="shared" si="2"/>
        <v>95</v>
      </c>
      <c r="G22">
        <v>95</v>
      </c>
      <c r="H22">
        <f t="shared" si="3"/>
        <v>89.3</v>
      </c>
      <c r="I22">
        <f t="shared" si="4"/>
        <v>93.1</v>
      </c>
      <c r="J22">
        <f t="shared" si="5"/>
        <v>89.3</v>
      </c>
      <c r="K22">
        <f t="shared" si="6"/>
        <v>93.1</v>
      </c>
      <c r="L22">
        <f t="shared" si="7"/>
        <v>85.5</v>
      </c>
      <c r="M22">
        <f t="shared" si="8"/>
        <v>94.05</v>
      </c>
      <c r="N22">
        <f t="shared" si="1"/>
        <v>94.05</v>
      </c>
      <c r="O22">
        <v>95</v>
      </c>
    </row>
    <row r="23" spans="1:15" x14ac:dyDescent="0.25">
      <c r="A23" t="s">
        <v>15</v>
      </c>
      <c r="B23" t="s">
        <v>58</v>
      </c>
      <c r="C23" s="16" t="s">
        <v>59</v>
      </c>
      <c r="D23">
        <v>101</v>
      </c>
      <c r="E23" s="2">
        <f t="shared" si="0"/>
        <v>90.9</v>
      </c>
      <c r="F23">
        <f t="shared" si="2"/>
        <v>101</v>
      </c>
      <c r="G23">
        <v>101</v>
      </c>
      <c r="H23">
        <f t="shared" si="3"/>
        <v>94.94</v>
      </c>
      <c r="I23">
        <f t="shared" si="4"/>
        <v>98.98</v>
      </c>
      <c r="J23">
        <f t="shared" si="5"/>
        <v>94.94</v>
      </c>
      <c r="K23">
        <f t="shared" si="6"/>
        <v>98.98</v>
      </c>
      <c r="L23">
        <f t="shared" si="7"/>
        <v>90.9</v>
      </c>
      <c r="M23">
        <f t="shared" si="8"/>
        <v>99.99</v>
      </c>
      <c r="N23">
        <f t="shared" si="1"/>
        <v>99.99</v>
      </c>
      <c r="O23">
        <v>101</v>
      </c>
    </row>
    <row r="24" spans="1:15" x14ac:dyDescent="0.25">
      <c r="A24" t="s">
        <v>15</v>
      </c>
      <c r="B24" t="s">
        <v>60</v>
      </c>
      <c r="C24" s="16" t="s">
        <v>61</v>
      </c>
      <c r="D24">
        <v>100</v>
      </c>
      <c r="E24" s="2">
        <f t="shared" si="0"/>
        <v>90</v>
      </c>
      <c r="F24">
        <f t="shared" si="2"/>
        <v>100</v>
      </c>
      <c r="G24">
        <v>100</v>
      </c>
      <c r="H24">
        <f t="shared" si="3"/>
        <v>94</v>
      </c>
      <c r="I24">
        <f t="shared" si="4"/>
        <v>98</v>
      </c>
      <c r="J24">
        <f t="shared" si="5"/>
        <v>94</v>
      </c>
      <c r="K24">
        <f t="shared" si="6"/>
        <v>98</v>
      </c>
      <c r="L24">
        <f t="shared" si="7"/>
        <v>90</v>
      </c>
      <c r="M24">
        <f t="shared" si="8"/>
        <v>99</v>
      </c>
      <c r="N24">
        <f t="shared" si="1"/>
        <v>99</v>
      </c>
      <c r="O24">
        <v>100</v>
      </c>
    </row>
    <row r="25" spans="1:15" x14ac:dyDescent="0.25">
      <c r="A25" t="s">
        <v>15</v>
      </c>
      <c r="B25" t="s">
        <v>62</v>
      </c>
      <c r="C25" s="16" t="s">
        <v>63</v>
      </c>
      <c r="D25">
        <v>79</v>
      </c>
      <c r="E25" s="2">
        <f t="shared" si="0"/>
        <v>71.100000000000009</v>
      </c>
      <c r="F25">
        <f t="shared" si="2"/>
        <v>79</v>
      </c>
      <c r="G25">
        <v>79</v>
      </c>
      <c r="H25">
        <f t="shared" si="3"/>
        <v>74.259999999999991</v>
      </c>
      <c r="I25">
        <f t="shared" si="4"/>
        <v>77.42</v>
      </c>
      <c r="J25">
        <f t="shared" si="5"/>
        <v>74.259999999999991</v>
      </c>
      <c r="K25">
        <f t="shared" si="6"/>
        <v>77.42</v>
      </c>
      <c r="L25">
        <f t="shared" si="7"/>
        <v>71.100000000000009</v>
      </c>
      <c r="M25">
        <f t="shared" si="8"/>
        <v>78.209999999999994</v>
      </c>
      <c r="N25">
        <f t="shared" si="1"/>
        <v>78.209999999999994</v>
      </c>
      <c r="O25">
        <v>79</v>
      </c>
    </row>
    <row r="26" spans="1:15" x14ac:dyDescent="0.25">
      <c r="A26" t="s">
        <v>15</v>
      </c>
      <c r="B26" t="s">
        <v>64</v>
      </c>
      <c r="C26" s="16" t="s">
        <v>47</v>
      </c>
      <c r="D26">
        <v>73</v>
      </c>
      <c r="E26" s="2">
        <f t="shared" si="0"/>
        <v>65.7</v>
      </c>
      <c r="F26">
        <f t="shared" si="2"/>
        <v>73</v>
      </c>
      <c r="G26">
        <v>73</v>
      </c>
      <c r="H26">
        <f t="shared" si="3"/>
        <v>68.61999999999999</v>
      </c>
      <c r="I26">
        <f t="shared" si="4"/>
        <v>71.539999999999992</v>
      </c>
      <c r="J26">
        <f t="shared" si="5"/>
        <v>68.61999999999999</v>
      </c>
      <c r="K26">
        <f t="shared" si="6"/>
        <v>71.539999999999992</v>
      </c>
      <c r="L26">
        <f t="shared" si="7"/>
        <v>65.7</v>
      </c>
      <c r="M26">
        <f t="shared" si="8"/>
        <v>72.27</v>
      </c>
      <c r="N26">
        <f t="shared" si="1"/>
        <v>72.27</v>
      </c>
      <c r="O26">
        <v>73</v>
      </c>
    </row>
    <row r="27" spans="1:15" x14ac:dyDescent="0.25">
      <c r="A27" t="s">
        <v>15</v>
      </c>
      <c r="B27" t="s">
        <v>65</v>
      </c>
      <c r="C27" s="16" t="s">
        <v>66</v>
      </c>
      <c r="D27">
        <v>106</v>
      </c>
      <c r="E27" s="2">
        <f t="shared" si="0"/>
        <v>95.4</v>
      </c>
      <c r="F27">
        <f t="shared" si="2"/>
        <v>106</v>
      </c>
      <c r="G27">
        <v>106</v>
      </c>
      <c r="H27">
        <f t="shared" si="3"/>
        <v>99.64</v>
      </c>
      <c r="I27">
        <f t="shared" si="4"/>
        <v>103.88</v>
      </c>
      <c r="J27">
        <f t="shared" si="5"/>
        <v>99.64</v>
      </c>
      <c r="K27">
        <f t="shared" si="6"/>
        <v>103.88</v>
      </c>
      <c r="L27">
        <f t="shared" si="7"/>
        <v>95.4</v>
      </c>
      <c r="M27">
        <f t="shared" si="8"/>
        <v>104.94</v>
      </c>
      <c r="N27">
        <f t="shared" si="1"/>
        <v>104.94</v>
      </c>
      <c r="O27">
        <v>106</v>
      </c>
    </row>
    <row r="28" spans="1:15" x14ac:dyDescent="0.25">
      <c r="A28" t="s">
        <v>15</v>
      </c>
      <c r="B28" t="s">
        <v>67</v>
      </c>
      <c r="C28" s="16" t="s">
        <v>68</v>
      </c>
      <c r="D28">
        <v>120</v>
      </c>
      <c r="E28" s="2">
        <f t="shared" si="0"/>
        <v>108</v>
      </c>
      <c r="F28">
        <f t="shared" si="2"/>
        <v>120</v>
      </c>
      <c r="G28">
        <v>120</v>
      </c>
      <c r="H28">
        <f t="shared" si="3"/>
        <v>112.8</v>
      </c>
      <c r="I28">
        <f t="shared" si="4"/>
        <v>117.6</v>
      </c>
      <c r="J28">
        <f t="shared" si="5"/>
        <v>112.8</v>
      </c>
      <c r="K28">
        <f t="shared" si="6"/>
        <v>117.6</v>
      </c>
      <c r="L28">
        <f t="shared" si="7"/>
        <v>108</v>
      </c>
      <c r="M28">
        <f t="shared" si="8"/>
        <v>118.8</v>
      </c>
      <c r="N28">
        <f t="shared" si="1"/>
        <v>118.8</v>
      </c>
      <c r="O28">
        <v>120</v>
      </c>
    </row>
    <row r="29" spans="1:15" x14ac:dyDescent="0.25">
      <c r="A29" t="s">
        <v>15</v>
      </c>
      <c r="B29" t="s">
        <v>69</v>
      </c>
      <c r="C29" s="16" t="s">
        <v>70</v>
      </c>
      <c r="D29">
        <v>116</v>
      </c>
      <c r="E29" s="2">
        <f t="shared" si="0"/>
        <v>104.4</v>
      </c>
      <c r="F29">
        <f t="shared" si="2"/>
        <v>116</v>
      </c>
      <c r="G29">
        <v>116</v>
      </c>
      <c r="H29">
        <f t="shared" si="3"/>
        <v>109.03999999999999</v>
      </c>
      <c r="I29">
        <f t="shared" si="4"/>
        <v>113.67999999999999</v>
      </c>
      <c r="J29">
        <f t="shared" si="5"/>
        <v>109.03999999999999</v>
      </c>
      <c r="K29">
        <f t="shared" si="6"/>
        <v>113.67999999999999</v>
      </c>
      <c r="L29">
        <f t="shared" si="7"/>
        <v>104.4</v>
      </c>
      <c r="M29">
        <f t="shared" si="8"/>
        <v>114.84</v>
      </c>
      <c r="N29">
        <f t="shared" si="1"/>
        <v>114.84</v>
      </c>
      <c r="O29">
        <v>116</v>
      </c>
    </row>
    <row r="30" spans="1:15" x14ac:dyDescent="0.25">
      <c r="A30" t="s">
        <v>15</v>
      </c>
      <c r="B30" t="s">
        <v>71</v>
      </c>
      <c r="C30" s="16" t="s">
        <v>72</v>
      </c>
      <c r="D30">
        <v>92</v>
      </c>
      <c r="E30" s="2">
        <f t="shared" si="0"/>
        <v>82.8</v>
      </c>
      <c r="F30">
        <f t="shared" si="2"/>
        <v>92</v>
      </c>
      <c r="G30">
        <v>92</v>
      </c>
      <c r="H30">
        <f t="shared" si="3"/>
        <v>86.47999999999999</v>
      </c>
      <c r="I30">
        <f t="shared" si="4"/>
        <v>90.16</v>
      </c>
      <c r="J30">
        <f t="shared" si="5"/>
        <v>86.47999999999999</v>
      </c>
      <c r="K30">
        <f t="shared" si="6"/>
        <v>90.16</v>
      </c>
      <c r="L30">
        <f t="shared" si="7"/>
        <v>82.8</v>
      </c>
      <c r="M30">
        <f t="shared" si="8"/>
        <v>91.08</v>
      </c>
      <c r="N30">
        <f t="shared" si="1"/>
        <v>91.08</v>
      </c>
      <c r="O30">
        <v>92</v>
      </c>
    </row>
    <row r="31" spans="1:15" x14ac:dyDescent="0.25">
      <c r="A31" t="s">
        <v>15</v>
      </c>
      <c r="B31" t="s">
        <v>73</v>
      </c>
      <c r="C31" s="16" t="s">
        <v>74</v>
      </c>
      <c r="D31">
        <v>126</v>
      </c>
      <c r="E31" s="2">
        <f t="shared" si="0"/>
        <v>113.4</v>
      </c>
      <c r="F31">
        <f t="shared" si="2"/>
        <v>126</v>
      </c>
      <c r="G31">
        <v>126</v>
      </c>
      <c r="H31">
        <f t="shared" si="3"/>
        <v>118.44</v>
      </c>
      <c r="I31">
        <f t="shared" si="4"/>
        <v>123.48</v>
      </c>
      <c r="J31">
        <f t="shared" si="5"/>
        <v>118.44</v>
      </c>
      <c r="K31">
        <f t="shared" si="6"/>
        <v>123.48</v>
      </c>
      <c r="L31">
        <f t="shared" si="7"/>
        <v>113.4</v>
      </c>
      <c r="M31">
        <f t="shared" si="8"/>
        <v>124.74</v>
      </c>
      <c r="N31">
        <f t="shared" si="1"/>
        <v>124.74</v>
      </c>
      <c r="O31">
        <v>126</v>
      </c>
    </row>
    <row r="32" spans="1:15" x14ac:dyDescent="0.25">
      <c r="A32" t="s">
        <v>15</v>
      </c>
      <c r="B32" t="s">
        <v>75</v>
      </c>
      <c r="C32" s="16" t="s">
        <v>76</v>
      </c>
      <c r="D32">
        <v>235</v>
      </c>
      <c r="E32" s="2">
        <f t="shared" si="0"/>
        <v>211.5</v>
      </c>
      <c r="F32">
        <f t="shared" si="2"/>
        <v>235</v>
      </c>
      <c r="G32">
        <v>235</v>
      </c>
      <c r="H32">
        <f t="shared" si="3"/>
        <v>220.89999999999998</v>
      </c>
      <c r="I32">
        <f t="shared" si="4"/>
        <v>230.29999999999998</v>
      </c>
      <c r="J32">
        <f t="shared" si="5"/>
        <v>220.89999999999998</v>
      </c>
      <c r="K32">
        <f t="shared" si="6"/>
        <v>230.29999999999998</v>
      </c>
      <c r="L32">
        <f t="shared" si="7"/>
        <v>211.5</v>
      </c>
      <c r="M32">
        <f t="shared" si="8"/>
        <v>232.65</v>
      </c>
      <c r="N32">
        <f t="shared" si="1"/>
        <v>232.65</v>
      </c>
      <c r="O32">
        <v>235</v>
      </c>
    </row>
    <row r="33" spans="1:15" x14ac:dyDescent="0.25">
      <c r="A33" t="s">
        <v>15</v>
      </c>
      <c r="B33" t="s">
        <v>77</v>
      </c>
      <c r="C33" s="16" t="s">
        <v>78</v>
      </c>
      <c r="D33">
        <v>104</v>
      </c>
      <c r="E33" s="2">
        <f t="shared" si="0"/>
        <v>93.600000000000009</v>
      </c>
      <c r="F33">
        <f t="shared" si="2"/>
        <v>104</v>
      </c>
      <c r="G33">
        <v>104</v>
      </c>
      <c r="H33">
        <f t="shared" si="3"/>
        <v>97.759999999999991</v>
      </c>
      <c r="I33">
        <f t="shared" si="4"/>
        <v>101.92</v>
      </c>
      <c r="J33">
        <f t="shared" si="5"/>
        <v>97.759999999999991</v>
      </c>
      <c r="K33">
        <f t="shared" si="6"/>
        <v>101.92</v>
      </c>
      <c r="L33">
        <f t="shared" si="7"/>
        <v>93.600000000000009</v>
      </c>
      <c r="M33">
        <f t="shared" si="8"/>
        <v>102.96</v>
      </c>
      <c r="N33">
        <f t="shared" si="1"/>
        <v>102.96</v>
      </c>
      <c r="O33">
        <v>104</v>
      </c>
    </row>
    <row r="34" spans="1:15" x14ac:dyDescent="0.25">
      <c r="A34" t="s">
        <v>15</v>
      </c>
      <c r="B34" t="s">
        <v>79</v>
      </c>
      <c r="C34" s="16" t="s">
        <v>80</v>
      </c>
      <c r="D34">
        <v>157</v>
      </c>
      <c r="E34" s="2">
        <f t="shared" si="0"/>
        <v>141.30000000000001</v>
      </c>
      <c r="F34">
        <f t="shared" si="2"/>
        <v>157</v>
      </c>
      <c r="G34">
        <v>157</v>
      </c>
      <c r="H34">
        <f t="shared" si="3"/>
        <v>147.57999999999998</v>
      </c>
      <c r="I34">
        <f t="shared" si="4"/>
        <v>153.85999999999999</v>
      </c>
      <c r="J34">
        <f t="shared" si="5"/>
        <v>147.57999999999998</v>
      </c>
      <c r="K34">
        <f t="shared" si="6"/>
        <v>153.85999999999999</v>
      </c>
      <c r="L34">
        <f t="shared" si="7"/>
        <v>141.30000000000001</v>
      </c>
      <c r="M34">
        <f t="shared" si="8"/>
        <v>155.43</v>
      </c>
      <c r="N34">
        <f t="shared" ref="N34:N50" si="9">F34*0.99</f>
        <v>155.43</v>
      </c>
      <c r="O34">
        <v>157</v>
      </c>
    </row>
    <row r="35" spans="1:15" x14ac:dyDescent="0.25">
      <c r="A35" t="s">
        <v>15</v>
      </c>
      <c r="B35" t="s">
        <v>81</v>
      </c>
      <c r="C35" s="16" t="s">
        <v>82</v>
      </c>
      <c r="D35">
        <v>130</v>
      </c>
      <c r="E35" s="2">
        <f t="shared" si="0"/>
        <v>117</v>
      </c>
      <c r="F35">
        <f t="shared" si="2"/>
        <v>130</v>
      </c>
      <c r="G35">
        <v>130</v>
      </c>
      <c r="H35">
        <f t="shared" si="3"/>
        <v>122.19999999999999</v>
      </c>
      <c r="I35">
        <f t="shared" si="4"/>
        <v>127.39999999999999</v>
      </c>
      <c r="J35">
        <f t="shared" si="5"/>
        <v>122.19999999999999</v>
      </c>
      <c r="K35">
        <f t="shared" si="6"/>
        <v>127.39999999999999</v>
      </c>
      <c r="L35">
        <f t="shared" si="7"/>
        <v>117</v>
      </c>
      <c r="M35">
        <f t="shared" si="8"/>
        <v>128.69999999999999</v>
      </c>
      <c r="N35">
        <f t="shared" si="9"/>
        <v>128.69999999999999</v>
      </c>
      <c r="O35">
        <v>130</v>
      </c>
    </row>
    <row r="36" spans="1:15" x14ac:dyDescent="0.25">
      <c r="A36" t="s">
        <v>15</v>
      </c>
      <c r="B36" t="s">
        <v>83</v>
      </c>
      <c r="C36" s="16" t="s">
        <v>41</v>
      </c>
      <c r="D36">
        <v>114</v>
      </c>
      <c r="E36" s="2">
        <f t="shared" si="0"/>
        <v>102.60000000000001</v>
      </c>
      <c r="F36">
        <f t="shared" si="2"/>
        <v>114</v>
      </c>
      <c r="G36">
        <v>114</v>
      </c>
      <c r="H36">
        <f t="shared" si="3"/>
        <v>107.16</v>
      </c>
      <c r="I36">
        <f t="shared" si="4"/>
        <v>111.72</v>
      </c>
      <c r="J36">
        <f t="shared" si="5"/>
        <v>107.16</v>
      </c>
      <c r="K36">
        <f t="shared" si="6"/>
        <v>111.72</v>
      </c>
      <c r="L36">
        <f t="shared" si="7"/>
        <v>102.60000000000001</v>
      </c>
      <c r="M36">
        <f t="shared" si="8"/>
        <v>112.86</v>
      </c>
      <c r="N36">
        <f t="shared" si="9"/>
        <v>112.86</v>
      </c>
      <c r="O36">
        <v>114</v>
      </c>
    </row>
    <row r="37" spans="1:15" x14ac:dyDescent="0.25">
      <c r="A37" t="s">
        <v>15</v>
      </c>
      <c r="B37" t="s">
        <v>84</v>
      </c>
      <c r="C37" s="16" t="s">
        <v>85</v>
      </c>
      <c r="D37">
        <v>119</v>
      </c>
      <c r="E37" s="2">
        <f t="shared" si="0"/>
        <v>107.10000000000001</v>
      </c>
      <c r="F37">
        <f t="shared" si="2"/>
        <v>119</v>
      </c>
      <c r="G37">
        <v>119</v>
      </c>
      <c r="H37">
        <f t="shared" si="3"/>
        <v>111.86</v>
      </c>
      <c r="I37">
        <f t="shared" si="4"/>
        <v>116.62</v>
      </c>
      <c r="J37">
        <f t="shared" si="5"/>
        <v>111.86</v>
      </c>
      <c r="K37">
        <f t="shared" si="6"/>
        <v>116.62</v>
      </c>
      <c r="L37">
        <f t="shared" si="7"/>
        <v>107.10000000000001</v>
      </c>
      <c r="M37">
        <f t="shared" si="8"/>
        <v>117.81</v>
      </c>
      <c r="N37">
        <f t="shared" si="9"/>
        <v>117.81</v>
      </c>
      <c r="O37">
        <v>119</v>
      </c>
    </row>
    <row r="38" spans="1:15" x14ac:dyDescent="0.25">
      <c r="A38" t="s">
        <v>15</v>
      </c>
      <c r="B38" t="s">
        <v>86</v>
      </c>
      <c r="C38" s="16" t="s">
        <v>72</v>
      </c>
      <c r="D38">
        <v>92</v>
      </c>
      <c r="E38" s="2">
        <f t="shared" si="0"/>
        <v>82.8</v>
      </c>
      <c r="F38">
        <f t="shared" si="2"/>
        <v>92</v>
      </c>
      <c r="G38">
        <v>92</v>
      </c>
      <c r="H38">
        <f t="shared" si="3"/>
        <v>86.47999999999999</v>
      </c>
      <c r="I38">
        <f t="shared" si="4"/>
        <v>90.16</v>
      </c>
      <c r="J38">
        <f t="shared" si="5"/>
        <v>86.47999999999999</v>
      </c>
      <c r="K38">
        <f t="shared" si="6"/>
        <v>90.16</v>
      </c>
      <c r="L38">
        <f t="shared" si="7"/>
        <v>82.8</v>
      </c>
      <c r="M38">
        <f t="shared" si="8"/>
        <v>91.08</v>
      </c>
      <c r="N38">
        <f t="shared" si="9"/>
        <v>91.08</v>
      </c>
      <c r="O38">
        <v>92</v>
      </c>
    </row>
    <row r="39" spans="1:15" x14ac:dyDescent="0.25">
      <c r="A39" t="s">
        <v>15</v>
      </c>
      <c r="B39" t="s">
        <v>87</v>
      </c>
      <c r="C39" s="16" t="s">
        <v>88</v>
      </c>
      <c r="D39">
        <v>80</v>
      </c>
      <c r="E39" s="2">
        <f t="shared" si="0"/>
        <v>72</v>
      </c>
      <c r="F39">
        <f t="shared" si="2"/>
        <v>80</v>
      </c>
      <c r="G39">
        <v>80</v>
      </c>
      <c r="H39">
        <f t="shared" si="3"/>
        <v>75.199999999999989</v>
      </c>
      <c r="I39">
        <f t="shared" si="4"/>
        <v>78.400000000000006</v>
      </c>
      <c r="J39">
        <f t="shared" si="5"/>
        <v>75.199999999999989</v>
      </c>
      <c r="K39">
        <f t="shared" si="6"/>
        <v>78.400000000000006</v>
      </c>
      <c r="L39">
        <f t="shared" si="7"/>
        <v>72</v>
      </c>
      <c r="M39">
        <f t="shared" si="8"/>
        <v>79.2</v>
      </c>
      <c r="N39">
        <f t="shared" si="9"/>
        <v>79.2</v>
      </c>
      <c r="O39">
        <v>80</v>
      </c>
    </row>
    <row r="40" spans="1:15" x14ac:dyDescent="0.25">
      <c r="A40" t="s">
        <v>15</v>
      </c>
      <c r="B40" t="s">
        <v>89</v>
      </c>
      <c r="C40" s="16" t="s">
        <v>90</v>
      </c>
      <c r="D40">
        <v>124</v>
      </c>
      <c r="E40" s="2">
        <f t="shared" si="0"/>
        <v>111.60000000000001</v>
      </c>
      <c r="F40">
        <f t="shared" si="2"/>
        <v>124</v>
      </c>
      <c r="G40">
        <v>124</v>
      </c>
      <c r="H40">
        <f t="shared" si="3"/>
        <v>116.55999999999999</v>
      </c>
      <c r="I40">
        <f t="shared" si="4"/>
        <v>121.52</v>
      </c>
      <c r="J40">
        <f t="shared" si="5"/>
        <v>116.55999999999999</v>
      </c>
      <c r="K40">
        <f t="shared" si="6"/>
        <v>121.52</v>
      </c>
      <c r="L40">
        <f t="shared" si="7"/>
        <v>111.60000000000001</v>
      </c>
      <c r="M40">
        <f t="shared" si="8"/>
        <v>122.76</v>
      </c>
      <c r="N40">
        <f t="shared" si="9"/>
        <v>122.76</v>
      </c>
      <c r="O40">
        <v>124</v>
      </c>
    </row>
    <row r="41" spans="1:15" x14ac:dyDescent="0.25">
      <c r="A41" t="s">
        <v>15</v>
      </c>
      <c r="B41" t="s">
        <v>91</v>
      </c>
      <c r="C41" s="16" t="s">
        <v>92</v>
      </c>
      <c r="D41">
        <v>90</v>
      </c>
      <c r="E41" s="2">
        <f t="shared" si="0"/>
        <v>81</v>
      </c>
      <c r="F41">
        <f t="shared" si="2"/>
        <v>90</v>
      </c>
      <c r="G41">
        <v>90</v>
      </c>
      <c r="H41">
        <f t="shared" si="3"/>
        <v>84.6</v>
      </c>
      <c r="I41">
        <f t="shared" si="4"/>
        <v>88.2</v>
      </c>
      <c r="J41">
        <f t="shared" si="5"/>
        <v>84.6</v>
      </c>
      <c r="K41">
        <f t="shared" si="6"/>
        <v>88.2</v>
      </c>
      <c r="L41">
        <f t="shared" si="7"/>
        <v>81</v>
      </c>
      <c r="M41">
        <f t="shared" si="8"/>
        <v>89.1</v>
      </c>
      <c r="N41">
        <f t="shared" si="9"/>
        <v>89.1</v>
      </c>
      <c r="O41">
        <v>90</v>
      </c>
    </row>
    <row r="42" spans="1:15" x14ac:dyDescent="0.25">
      <c r="A42" t="s">
        <v>15</v>
      </c>
      <c r="B42" t="s">
        <v>93</v>
      </c>
      <c r="C42" s="16" t="s">
        <v>94</v>
      </c>
      <c r="D42">
        <v>227</v>
      </c>
      <c r="E42" s="2">
        <f t="shared" si="0"/>
        <v>204.3</v>
      </c>
      <c r="F42">
        <f t="shared" si="2"/>
        <v>227</v>
      </c>
      <c r="G42">
        <v>227</v>
      </c>
      <c r="H42">
        <f t="shared" si="3"/>
        <v>213.38</v>
      </c>
      <c r="I42">
        <f t="shared" si="4"/>
        <v>222.46</v>
      </c>
      <c r="J42">
        <f t="shared" si="5"/>
        <v>213.38</v>
      </c>
      <c r="K42">
        <f t="shared" si="6"/>
        <v>222.46</v>
      </c>
      <c r="L42">
        <f t="shared" si="7"/>
        <v>204.3</v>
      </c>
      <c r="M42">
        <f t="shared" si="8"/>
        <v>224.73</v>
      </c>
      <c r="N42">
        <f t="shared" si="9"/>
        <v>224.73</v>
      </c>
      <c r="O42">
        <v>227</v>
      </c>
    </row>
    <row r="43" spans="1:15" x14ac:dyDescent="0.25">
      <c r="A43" t="s">
        <v>15</v>
      </c>
      <c r="B43" t="s">
        <v>95</v>
      </c>
      <c r="C43" s="16" t="s">
        <v>96</v>
      </c>
      <c r="D43">
        <v>352</v>
      </c>
      <c r="E43" s="2">
        <f t="shared" si="0"/>
        <v>316.8</v>
      </c>
      <c r="F43">
        <f t="shared" si="2"/>
        <v>352</v>
      </c>
      <c r="G43">
        <v>352</v>
      </c>
      <c r="H43">
        <f t="shared" si="3"/>
        <v>330.88</v>
      </c>
      <c r="I43">
        <f t="shared" si="4"/>
        <v>344.96</v>
      </c>
      <c r="J43">
        <f t="shared" si="5"/>
        <v>330.88</v>
      </c>
      <c r="K43">
        <f t="shared" si="6"/>
        <v>344.96</v>
      </c>
      <c r="L43">
        <f t="shared" si="7"/>
        <v>316.8</v>
      </c>
      <c r="M43">
        <f t="shared" si="8"/>
        <v>348.48</v>
      </c>
      <c r="N43">
        <f t="shared" si="9"/>
        <v>348.48</v>
      </c>
      <c r="O43">
        <v>352</v>
      </c>
    </row>
    <row r="44" spans="1:15" x14ac:dyDescent="0.25">
      <c r="A44" t="s">
        <v>15</v>
      </c>
      <c r="B44" t="s">
        <v>97</v>
      </c>
      <c r="C44" s="16" t="s">
        <v>98</v>
      </c>
      <c r="D44">
        <v>89</v>
      </c>
      <c r="E44" s="2">
        <f t="shared" si="0"/>
        <v>80.100000000000009</v>
      </c>
      <c r="F44">
        <f t="shared" si="2"/>
        <v>89</v>
      </c>
      <c r="G44">
        <v>89</v>
      </c>
      <c r="H44">
        <f t="shared" si="3"/>
        <v>83.66</v>
      </c>
      <c r="I44">
        <f t="shared" si="4"/>
        <v>87.22</v>
      </c>
      <c r="J44">
        <f t="shared" si="5"/>
        <v>83.66</v>
      </c>
      <c r="K44">
        <f t="shared" si="6"/>
        <v>87.22</v>
      </c>
      <c r="L44">
        <f t="shared" si="7"/>
        <v>80.100000000000009</v>
      </c>
      <c r="M44">
        <f t="shared" si="8"/>
        <v>88.11</v>
      </c>
      <c r="N44">
        <f t="shared" si="9"/>
        <v>88.11</v>
      </c>
      <c r="O44">
        <v>89</v>
      </c>
    </row>
    <row r="45" spans="1:15" x14ac:dyDescent="0.25">
      <c r="A45" t="s">
        <v>15</v>
      </c>
      <c r="B45" t="s">
        <v>99</v>
      </c>
      <c r="C45" s="16" t="s">
        <v>100</v>
      </c>
      <c r="D45">
        <v>521</v>
      </c>
      <c r="E45" s="2">
        <f t="shared" si="0"/>
        <v>468.90000000000003</v>
      </c>
      <c r="F45">
        <f t="shared" si="2"/>
        <v>521</v>
      </c>
      <c r="G45">
        <v>521</v>
      </c>
      <c r="H45">
        <f t="shared" si="3"/>
        <v>489.73999999999995</v>
      </c>
      <c r="I45">
        <f t="shared" si="4"/>
        <v>510.58</v>
      </c>
      <c r="J45">
        <f t="shared" si="5"/>
        <v>489.73999999999995</v>
      </c>
      <c r="K45">
        <f t="shared" si="6"/>
        <v>510.58</v>
      </c>
      <c r="L45">
        <f t="shared" si="7"/>
        <v>468.90000000000003</v>
      </c>
      <c r="M45">
        <f t="shared" si="8"/>
        <v>515.79</v>
      </c>
      <c r="N45">
        <f t="shared" si="9"/>
        <v>515.79</v>
      </c>
      <c r="O45">
        <v>521</v>
      </c>
    </row>
    <row r="46" spans="1:15" x14ac:dyDescent="0.25">
      <c r="A46" t="s">
        <v>15</v>
      </c>
      <c r="B46" t="s">
        <v>101</v>
      </c>
      <c r="C46" s="16" t="s">
        <v>102</v>
      </c>
      <c r="D46">
        <v>521</v>
      </c>
      <c r="E46" s="2">
        <f t="shared" si="0"/>
        <v>468.90000000000003</v>
      </c>
      <c r="F46">
        <f t="shared" si="2"/>
        <v>521</v>
      </c>
      <c r="G46">
        <v>521</v>
      </c>
      <c r="H46">
        <f t="shared" si="3"/>
        <v>489.73999999999995</v>
      </c>
      <c r="I46">
        <f t="shared" si="4"/>
        <v>510.58</v>
      </c>
      <c r="J46">
        <f t="shared" si="5"/>
        <v>489.73999999999995</v>
      </c>
      <c r="K46">
        <f t="shared" si="6"/>
        <v>510.58</v>
      </c>
      <c r="L46">
        <f t="shared" si="7"/>
        <v>468.90000000000003</v>
      </c>
      <c r="M46">
        <f t="shared" si="8"/>
        <v>515.79</v>
      </c>
      <c r="N46">
        <f t="shared" si="9"/>
        <v>515.79</v>
      </c>
      <c r="O46">
        <v>521</v>
      </c>
    </row>
    <row r="47" spans="1:15" x14ac:dyDescent="0.25">
      <c r="A47" t="s">
        <v>15</v>
      </c>
      <c r="B47" t="s">
        <v>103</v>
      </c>
      <c r="C47" s="16" t="s">
        <v>104</v>
      </c>
      <c r="D47">
        <v>521</v>
      </c>
      <c r="E47" s="2">
        <f t="shared" si="0"/>
        <v>468.90000000000003</v>
      </c>
      <c r="F47">
        <f t="shared" si="2"/>
        <v>521</v>
      </c>
      <c r="G47">
        <v>521</v>
      </c>
      <c r="H47">
        <f t="shared" si="3"/>
        <v>489.73999999999995</v>
      </c>
      <c r="I47">
        <f t="shared" si="4"/>
        <v>510.58</v>
      </c>
      <c r="J47">
        <f t="shared" si="5"/>
        <v>489.73999999999995</v>
      </c>
      <c r="K47">
        <f t="shared" si="6"/>
        <v>510.58</v>
      </c>
      <c r="L47">
        <f t="shared" si="7"/>
        <v>468.90000000000003</v>
      </c>
      <c r="M47">
        <f t="shared" si="8"/>
        <v>515.79</v>
      </c>
      <c r="N47">
        <f t="shared" si="9"/>
        <v>515.79</v>
      </c>
      <c r="O47">
        <v>521</v>
      </c>
    </row>
    <row r="48" spans="1:15" x14ac:dyDescent="0.25">
      <c r="A48" t="s">
        <v>15</v>
      </c>
      <c r="B48" t="s">
        <v>105</v>
      </c>
      <c r="C48" s="16" t="s">
        <v>106</v>
      </c>
      <c r="D48">
        <v>412</v>
      </c>
      <c r="E48" s="2">
        <f t="shared" si="0"/>
        <v>370.8</v>
      </c>
      <c r="F48">
        <f t="shared" si="2"/>
        <v>412</v>
      </c>
      <c r="G48">
        <v>412</v>
      </c>
      <c r="H48">
        <f t="shared" si="3"/>
        <v>387.28</v>
      </c>
      <c r="I48">
        <f t="shared" si="4"/>
        <v>403.76</v>
      </c>
      <c r="J48">
        <f t="shared" si="5"/>
        <v>387.28</v>
      </c>
      <c r="K48">
        <f t="shared" si="6"/>
        <v>403.76</v>
      </c>
      <c r="L48">
        <f t="shared" si="7"/>
        <v>370.8</v>
      </c>
      <c r="M48">
        <f t="shared" si="8"/>
        <v>407.88</v>
      </c>
      <c r="N48">
        <f t="shared" si="9"/>
        <v>407.88</v>
      </c>
      <c r="O48">
        <v>412</v>
      </c>
    </row>
    <row r="49" spans="1:15" x14ac:dyDescent="0.25">
      <c r="A49" t="s">
        <v>15</v>
      </c>
      <c r="B49" t="s">
        <v>107</v>
      </c>
      <c r="C49" s="16" t="s">
        <v>108</v>
      </c>
      <c r="D49">
        <v>583</v>
      </c>
      <c r="E49" s="2">
        <f t="shared" si="0"/>
        <v>524.70000000000005</v>
      </c>
      <c r="F49">
        <f t="shared" si="2"/>
        <v>583</v>
      </c>
      <c r="G49">
        <v>583</v>
      </c>
      <c r="H49">
        <f t="shared" si="3"/>
        <v>548.02</v>
      </c>
      <c r="I49">
        <f t="shared" si="4"/>
        <v>571.34</v>
      </c>
      <c r="J49">
        <f t="shared" si="5"/>
        <v>548.02</v>
      </c>
      <c r="K49">
        <f t="shared" si="6"/>
        <v>571.34</v>
      </c>
      <c r="L49">
        <f t="shared" si="7"/>
        <v>524.70000000000005</v>
      </c>
      <c r="M49">
        <f t="shared" si="8"/>
        <v>577.16999999999996</v>
      </c>
      <c r="N49">
        <f t="shared" si="9"/>
        <v>577.16999999999996</v>
      </c>
      <c r="O49">
        <v>583</v>
      </c>
    </row>
    <row r="50" spans="1:15" x14ac:dyDescent="0.25">
      <c r="A50" t="s">
        <v>15</v>
      </c>
      <c r="B50" t="s">
        <v>109</v>
      </c>
      <c r="C50" s="16" t="s">
        <v>110</v>
      </c>
      <c r="D50">
        <v>364</v>
      </c>
      <c r="E50" s="2">
        <f t="shared" si="0"/>
        <v>327.60000000000002</v>
      </c>
      <c r="F50">
        <f t="shared" si="2"/>
        <v>364</v>
      </c>
      <c r="G50">
        <v>364</v>
      </c>
      <c r="H50">
        <f t="shared" si="3"/>
        <v>342.15999999999997</v>
      </c>
      <c r="I50">
        <f t="shared" si="4"/>
        <v>356.71999999999997</v>
      </c>
      <c r="J50">
        <f t="shared" si="5"/>
        <v>342.15999999999997</v>
      </c>
      <c r="K50">
        <f t="shared" si="6"/>
        <v>356.71999999999997</v>
      </c>
      <c r="L50">
        <f t="shared" si="7"/>
        <v>327.60000000000002</v>
      </c>
      <c r="M50">
        <f t="shared" si="8"/>
        <v>360.36</v>
      </c>
      <c r="N50">
        <f t="shared" si="9"/>
        <v>360.36</v>
      </c>
      <c r="O50">
        <v>364</v>
      </c>
    </row>
    <row r="51" spans="1:15" x14ac:dyDescent="0.25">
      <c r="A51" s="1" t="s">
        <v>111</v>
      </c>
      <c r="B51" s="14" t="s">
        <v>112</v>
      </c>
      <c r="C51" s="17">
        <v>99202</v>
      </c>
      <c r="D51" s="1">
        <v>146</v>
      </c>
      <c r="E51" s="2">
        <f t="shared" si="0"/>
        <v>131.4</v>
      </c>
      <c r="F51" s="1">
        <v>54.26</v>
      </c>
      <c r="G51" s="1">
        <v>75.44</v>
      </c>
      <c r="H51" s="1">
        <v>75.44</v>
      </c>
      <c r="I51" s="1">
        <v>59.29</v>
      </c>
      <c r="J51" s="1">
        <f>D51*0.94</f>
        <v>137.23999999999998</v>
      </c>
      <c r="K51" s="1">
        <v>54.26</v>
      </c>
      <c r="L51" s="1">
        <f>D51*0.98</f>
        <v>143.07999999999998</v>
      </c>
      <c r="M51" s="1">
        <v>95.07</v>
      </c>
      <c r="N51" s="1">
        <v>55.41</v>
      </c>
      <c r="O51" s="1">
        <v>55.41</v>
      </c>
    </row>
    <row r="52" spans="1:15" x14ac:dyDescent="0.25">
      <c r="A52" s="1" t="s">
        <v>111</v>
      </c>
      <c r="B52" s="18" t="s">
        <v>113</v>
      </c>
      <c r="C52" s="17">
        <v>99202</v>
      </c>
      <c r="D52" s="1">
        <v>146</v>
      </c>
      <c r="E52" s="2">
        <f t="shared" si="0"/>
        <v>131.4</v>
      </c>
      <c r="F52" s="1">
        <v>54.26</v>
      </c>
      <c r="G52" s="1">
        <v>71.25</v>
      </c>
      <c r="H52" s="1">
        <v>71.25</v>
      </c>
      <c r="I52" s="1">
        <v>59.29</v>
      </c>
      <c r="J52" s="1">
        <f t="shared" ref="J52:J74" si="10">D52*0.94</f>
        <v>137.23999999999998</v>
      </c>
      <c r="K52" s="1">
        <v>54.26</v>
      </c>
      <c r="L52" s="1">
        <f t="shared" ref="L52:L74" si="11">D52*0.98</f>
        <v>143.07999999999998</v>
      </c>
      <c r="M52" s="1">
        <v>95.07</v>
      </c>
      <c r="N52" s="1">
        <v>55.41</v>
      </c>
      <c r="O52" s="1">
        <v>55.41</v>
      </c>
    </row>
    <row r="53" spans="1:15" x14ac:dyDescent="0.25">
      <c r="A53" s="1" t="s">
        <v>111</v>
      </c>
      <c r="B53" s="14" t="s">
        <v>114</v>
      </c>
      <c r="C53" s="17">
        <v>99202</v>
      </c>
      <c r="D53" s="1">
        <v>146</v>
      </c>
      <c r="E53" s="2">
        <f t="shared" si="0"/>
        <v>131.4</v>
      </c>
      <c r="F53" s="1">
        <v>63.84</v>
      </c>
      <c r="G53" s="1">
        <v>83.83</v>
      </c>
      <c r="H53" s="1">
        <v>83.83</v>
      </c>
      <c r="I53" s="1">
        <v>69.75</v>
      </c>
      <c r="J53" s="1">
        <f t="shared" si="10"/>
        <v>137.23999999999998</v>
      </c>
      <c r="K53" s="1">
        <v>63.84</v>
      </c>
      <c r="L53" s="1">
        <f t="shared" si="11"/>
        <v>143.07999999999998</v>
      </c>
      <c r="M53" s="1">
        <v>111.85</v>
      </c>
      <c r="N53" s="1">
        <v>65.180000000000007</v>
      </c>
      <c r="O53" s="1">
        <v>65.180000000000007</v>
      </c>
    </row>
    <row r="54" spans="1:15" x14ac:dyDescent="0.25">
      <c r="A54" s="1" t="s">
        <v>111</v>
      </c>
      <c r="B54" s="18" t="s">
        <v>115</v>
      </c>
      <c r="C54" s="17">
        <v>99203</v>
      </c>
      <c r="D54" s="1">
        <v>214</v>
      </c>
      <c r="E54" s="2">
        <f t="shared" si="0"/>
        <v>192.6</v>
      </c>
      <c r="F54" s="1">
        <v>74.12</v>
      </c>
      <c r="G54" s="1">
        <v>112.9</v>
      </c>
      <c r="H54" s="1">
        <v>112.9</v>
      </c>
      <c r="I54" s="1">
        <v>91.25</v>
      </c>
      <c r="J54" s="1">
        <f t="shared" si="10"/>
        <v>201.16</v>
      </c>
      <c r="K54" s="1">
        <v>74.12</v>
      </c>
      <c r="L54" s="1">
        <f t="shared" si="11"/>
        <v>209.72</v>
      </c>
      <c r="M54" s="1">
        <v>136.78</v>
      </c>
      <c r="N54" s="1">
        <v>75.680000000000007</v>
      </c>
      <c r="O54" s="1">
        <v>75.680000000000007</v>
      </c>
    </row>
    <row r="55" spans="1:15" x14ac:dyDescent="0.25">
      <c r="A55" s="1" t="s">
        <v>111</v>
      </c>
      <c r="B55" s="14" t="s">
        <v>116</v>
      </c>
      <c r="C55" s="17">
        <v>99203</v>
      </c>
      <c r="D55" s="1">
        <v>214</v>
      </c>
      <c r="E55" s="2">
        <f t="shared" si="0"/>
        <v>192.6</v>
      </c>
      <c r="F55" s="1">
        <v>74.12</v>
      </c>
      <c r="G55" s="1">
        <v>106.63</v>
      </c>
      <c r="H55" s="1">
        <v>106.63</v>
      </c>
      <c r="I55" s="1">
        <v>91.25</v>
      </c>
      <c r="J55" s="1">
        <f t="shared" si="10"/>
        <v>201.16</v>
      </c>
      <c r="K55" s="1">
        <v>74.12</v>
      </c>
      <c r="L55" s="1">
        <f t="shared" si="11"/>
        <v>209.72</v>
      </c>
      <c r="M55" s="1">
        <v>136.78</v>
      </c>
      <c r="N55" s="1">
        <v>75.680000000000007</v>
      </c>
      <c r="O55" s="1">
        <v>75.680000000000007</v>
      </c>
    </row>
    <row r="56" spans="1:15" x14ac:dyDescent="0.25">
      <c r="A56" s="1" t="s">
        <v>111</v>
      </c>
      <c r="B56" s="18" t="s">
        <v>117</v>
      </c>
      <c r="C56" s="17">
        <v>99203</v>
      </c>
      <c r="D56" s="1">
        <v>214</v>
      </c>
      <c r="E56" s="2">
        <f t="shared" si="0"/>
        <v>192.6</v>
      </c>
      <c r="F56" s="1">
        <v>87.21</v>
      </c>
      <c r="G56" s="1">
        <v>125.45</v>
      </c>
      <c r="H56" s="1">
        <v>125.45</v>
      </c>
      <c r="I56" s="1">
        <v>107.35</v>
      </c>
      <c r="J56" s="1">
        <f t="shared" si="10"/>
        <v>201.16</v>
      </c>
      <c r="K56" s="1">
        <v>87.21</v>
      </c>
      <c r="L56" s="1">
        <f t="shared" si="11"/>
        <v>209.72</v>
      </c>
      <c r="M56" s="1">
        <v>160.91999999999999</v>
      </c>
      <c r="N56" s="1">
        <v>89.05</v>
      </c>
      <c r="O56" s="1">
        <v>89.05</v>
      </c>
    </row>
    <row r="57" spans="1:15" x14ac:dyDescent="0.25">
      <c r="A57" s="1" t="s">
        <v>111</v>
      </c>
      <c r="B57" s="14" t="s">
        <v>118</v>
      </c>
      <c r="C57" s="17">
        <v>99204</v>
      </c>
      <c r="D57" s="1">
        <v>324</v>
      </c>
      <c r="E57" s="2">
        <f t="shared" si="0"/>
        <v>291.60000000000002</v>
      </c>
      <c r="F57" s="1">
        <v>101.26</v>
      </c>
      <c r="G57" s="1">
        <v>193.09</v>
      </c>
      <c r="H57" s="1">
        <v>193.09</v>
      </c>
      <c r="I57" s="1">
        <v>154.32</v>
      </c>
      <c r="J57" s="1">
        <f t="shared" si="10"/>
        <v>304.56</v>
      </c>
      <c r="K57" s="1">
        <v>101.26</v>
      </c>
      <c r="L57" s="1">
        <f t="shared" si="11"/>
        <v>317.52</v>
      </c>
      <c r="M57" s="1">
        <v>208.53</v>
      </c>
      <c r="N57" s="1">
        <v>103.39</v>
      </c>
      <c r="O57" s="1">
        <v>103.39</v>
      </c>
    </row>
    <row r="58" spans="1:15" x14ac:dyDescent="0.25">
      <c r="A58" s="1" t="s">
        <v>111</v>
      </c>
      <c r="B58" s="18" t="s">
        <v>119</v>
      </c>
      <c r="C58" s="17">
        <v>99204</v>
      </c>
      <c r="D58" s="1">
        <v>324</v>
      </c>
      <c r="E58" s="2">
        <f t="shared" si="0"/>
        <v>291.60000000000002</v>
      </c>
      <c r="F58" s="1">
        <v>101.26</v>
      </c>
      <c r="G58" s="1">
        <v>182.37</v>
      </c>
      <c r="H58" s="1">
        <v>182.37</v>
      </c>
      <c r="I58" s="1">
        <v>154.32</v>
      </c>
      <c r="J58" s="1">
        <f t="shared" si="10"/>
        <v>304.56</v>
      </c>
      <c r="K58" s="1">
        <v>101.26</v>
      </c>
      <c r="L58" s="1">
        <f t="shared" si="11"/>
        <v>317.52</v>
      </c>
      <c r="M58" s="1">
        <v>208.53</v>
      </c>
      <c r="N58" s="1">
        <v>103.39</v>
      </c>
      <c r="O58" s="1">
        <v>103.39</v>
      </c>
    </row>
    <row r="59" spans="1:15" x14ac:dyDescent="0.25">
      <c r="A59" s="1" t="s">
        <v>111</v>
      </c>
      <c r="B59" s="14" t="s">
        <v>120</v>
      </c>
      <c r="C59" s="17">
        <v>99204</v>
      </c>
      <c r="D59" s="1">
        <v>324</v>
      </c>
      <c r="E59" s="2">
        <f t="shared" si="0"/>
        <v>291.60000000000002</v>
      </c>
      <c r="F59" s="1">
        <v>121.22</v>
      </c>
      <c r="G59" s="1">
        <v>214.55</v>
      </c>
      <c r="H59" s="1">
        <v>214.55</v>
      </c>
      <c r="I59" s="1">
        <v>181.55</v>
      </c>
      <c r="J59" s="1">
        <f t="shared" si="10"/>
        <v>304.56</v>
      </c>
      <c r="K59" s="1">
        <v>121.22</v>
      </c>
      <c r="L59" s="1">
        <f t="shared" si="11"/>
        <v>317.52</v>
      </c>
      <c r="M59" s="1">
        <v>245.33</v>
      </c>
      <c r="N59" s="1">
        <v>121.64</v>
      </c>
      <c r="O59" s="1">
        <v>121.64</v>
      </c>
    </row>
    <row r="60" spans="1:15" x14ac:dyDescent="0.25">
      <c r="A60" s="1" t="s">
        <v>111</v>
      </c>
      <c r="B60" s="18" t="s">
        <v>121</v>
      </c>
      <c r="C60" s="17">
        <v>99205</v>
      </c>
      <c r="D60" s="1">
        <v>350</v>
      </c>
      <c r="E60" s="2">
        <f t="shared" si="0"/>
        <v>315</v>
      </c>
      <c r="F60" s="1">
        <v>130.33000000000001</v>
      </c>
      <c r="G60" s="1">
        <v>252.18</v>
      </c>
      <c r="H60" s="1">
        <v>252.18</v>
      </c>
      <c r="I60" s="1">
        <v>200.75</v>
      </c>
      <c r="J60" s="1">
        <f t="shared" si="10"/>
        <v>329</v>
      </c>
      <c r="K60" s="1">
        <v>130.33000000000001</v>
      </c>
      <c r="L60" s="1">
        <f t="shared" si="11"/>
        <v>343</v>
      </c>
      <c r="M60" s="1">
        <v>262.35000000000002</v>
      </c>
      <c r="N60" s="1">
        <v>133.07</v>
      </c>
      <c r="O60" s="1">
        <v>133.07</v>
      </c>
    </row>
    <row r="61" spans="1:15" x14ac:dyDescent="0.25">
      <c r="A61" s="1" t="s">
        <v>111</v>
      </c>
      <c r="B61" s="14" t="s">
        <v>122</v>
      </c>
      <c r="C61" s="17">
        <v>99205</v>
      </c>
      <c r="D61" s="1">
        <v>350</v>
      </c>
      <c r="E61" s="2">
        <f t="shared" si="0"/>
        <v>315</v>
      </c>
      <c r="F61" s="1">
        <v>130.33000000000001</v>
      </c>
      <c r="G61" s="1">
        <v>238.17</v>
      </c>
      <c r="H61" s="1">
        <v>238.17</v>
      </c>
      <c r="I61" s="1">
        <v>200.75</v>
      </c>
      <c r="J61" s="1">
        <f t="shared" si="10"/>
        <v>329</v>
      </c>
      <c r="K61" s="1">
        <v>130.33000000000001</v>
      </c>
      <c r="L61" s="1">
        <f t="shared" si="11"/>
        <v>343</v>
      </c>
      <c r="M61" s="1">
        <v>262.35000000000002</v>
      </c>
      <c r="N61" s="1">
        <v>133.07</v>
      </c>
      <c r="O61" s="1">
        <v>133.07</v>
      </c>
    </row>
    <row r="62" spans="1:15" x14ac:dyDescent="0.25">
      <c r="A62" s="1" t="s">
        <v>111</v>
      </c>
      <c r="B62" s="18" t="s">
        <v>123</v>
      </c>
      <c r="C62" s="17">
        <v>99205</v>
      </c>
      <c r="D62" s="1">
        <v>350</v>
      </c>
      <c r="E62" s="2">
        <f t="shared" si="0"/>
        <v>315</v>
      </c>
      <c r="F62" s="1">
        <v>156.03</v>
      </c>
      <c r="G62" s="1">
        <v>280.2</v>
      </c>
      <c r="H62" s="1">
        <v>280.2</v>
      </c>
      <c r="I62" s="1">
        <v>235.97</v>
      </c>
      <c r="J62" s="1">
        <f t="shared" si="10"/>
        <v>329</v>
      </c>
      <c r="K62" s="1">
        <v>156.03</v>
      </c>
      <c r="L62" s="1">
        <f t="shared" si="11"/>
        <v>343</v>
      </c>
      <c r="M62" s="1">
        <v>308.64999999999998</v>
      </c>
      <c r="N62" s="1">
        <v>156.56</v>
      </c>
      <c r="O62" s="1">
        <v>156.56</v>
      </c>
    </row>
    <row r="63" spans="1:15" x14ac:dyDescent="0.25">
      <c r="A63" s="1" t="s">
        <v>111</v>
      </c>
      <c r="B63" s="14" t="s">
        <v>124</v>
      </c>
      <c r="C63" s="17">
        <v>99212</v>
      </c>
      <c r="D63" s="1">
        <v>86</v>
      </c>
      <c r="E63" s="2">
        <f t="shared" si="0"/>
        <v>77.400000000000006</v>
      </c>
      <c r="F63" s="1">
        <v>43.6</v>
      </c>
      <c r="G63" s="1">
        <v>38.5</v>
      </c>
      <c r="H63" s="1">
        <v>38.5</v>
      </c>
      <c r="I63" s="1">
        <v>30.27</v>
      </c>
      <c r="J63" s="1">
        <f t="shared" si="10"/>
        <v>80.839999999999989</v>
      </c>
      <c r="K63" s="1">
        <v>43.6</v>
      </c>
      <c r="L63" s="1">
        <f t="shared" si="11"/>
        <v>84.28</v>
      </c>
      <c r="M63" s="1">
        <v>55.6</v>
      </c>
      <c r="N63" s="1">
        <v>44.52</v>
      </c>
      <c r="O63" s="1">
        <v>44.52</v>
      </c>
    </row>
    <row r="64" spans="1:15" x14ac:dyDescent="0.25">
      <c r="A64" s="1" t="s">
        <v>111</v>
      </c>
      <c r="B64" s="18" t="s">
        <v>125</v>
      </c>
      <c r="C64" s="17">
        <v>99212</v>
      </c>
      <c r="D64" s="1">
        <v>86</v>
      </c>
      <c r="E64" s="2">
        <f t="shared" si="0"/>
        <v>77.400000000000006</v>
      </c>
      <c r="F64" s="1">
        <v>43.6</v>
      </c>
      <c r="G64" s="1">
        <v>36.369999999999997</v>
      </c>
      <c r="H64" s="1">
        <v>36.369999999999997</v>
      </c>
      <c r="I64" s="1">
        <v>30.24</v>
      </c>
      <c r="J64" s="1">
        <f t="shared" si="10"/>
        <v>80.839999999999989</v>
      </c>
      <c r="K64" s="1">
        <v>43.6</v>
      </c>
      <c r="L64" s="1">
        <f t="shared" si="11"/>
        <v>84.28</v>
      </c>
      <c r="M64" s="1">
        <v>55.6</v>
      </c>
      <c r="N64" s="1">
        <v>44.52</v>
      </c>
      <c r="O64" s="1">
        <v>44.52</v>
      </c>
    </row>
    <row r="65" spans="1:15" x14ac:dyDescent="0.25">
      <c r="A65" s="1" t="s">
        <v>111</v>
      </c>
      <c r="B65" s="14" t="s">
        <v>126</v>
      </c>
      <c r="C65" s="17">
        <v>99212</v>
      </c>
      <c r="D65" s="1">
        <v>86</v>
      </c>
      <c r="E65" s="2">
        <f t="shared" si="0"/>
        <v>77.400000000000006</v>
      </c>
      <c r="F65" s="1">
        <v>51.3</v>
      </c>
      <c r="G65" s="1">
        <v>42.79</v>
      </c>
      <c r="H65" s="1">
        <v>42.79</v>
      </c>
      <c r="I65" s="1">
        <v>35.65</v>
      </c>
      <c r="J65" s="1">
        <f t="shared" si="10"/>
        <v>80.839999999999989</v>
      </c>
      <c r="K65" s="1">
        <v>51.3</v>
      </c>
      <c r="L65" s="1">
        <f t="shared" si="11"/>
        <v>84.28</v>
      </c>
      <c r="M65" s="1">
        <v>65.42</v>
      </c>
      <c r="N65" s="1">
        <v>52.38</v>
      </c>
      <c r="O65" s="1">
        <v>52.38</v>
      </c>
    </row>
    <row r="66" spans="1:15" x14ac:dyDescent="0.25">
      <c r="A66" s="1" t="s">
        <v>111</v>
      </c>
      <c r="B66" s="18" t="s">
        <v>127</v>
      </c>
      <c r="C66" s="17">
        <v>99213</v>
      </c>
      <c r="D66" s="1">
        <v>143</v>
      </c>
      <c r="E66" s="2">
        <f t="shared" ref="E66:E102" si="12">D66*0.9</f>
        <v>128.70000000000002</v>
      </c>
      <c r="F66" s="1">
        <v>60.14</v>
      </c>
      <c r="G66" s="1">
        <v>76.5</v>
      </c>
      <c r="H66" s="1">
        <v>76.5</v>
      </c>
      <c r="I66" s="1">
        <v>60.14</v>
      </c>
      <c r="J66" s="1">
        <f t="shared" si="10"/>
        <v>134.41999999999999</v>
      </c>
      <c r="K66" s="1">
        <v>62.01</v>
      </c>
      <c r="L66" s="1">
        <f t="shared" si="11"/>
        <v>140.13999999999999</v>
      </c>
      <c r="M66" s="1">
        <v>92.39</v>
      </c>
      <c r="N66" s="1">
        <v>63.32</v>
      </c>
      <c r="O66" s="1">
        <v>63.32</v>
      </c>
    </row>
    <row r="67" spans="1:15" x14ac:dyDescent="0.25">
      <c r="A67" s="1" t="s">
        <v>111</v>
      </c>
      <c r="B67" s="14" t="s">
        <v>128</v>
      </c>
      <c r="C67" s="17">
        <v>99213</v>
      </c>
      <c r="D67" s="1">
        <v>143</v>
      </c>
      <c r="E67" s="2">
        <f t="shared" si="12"/>
        <v>128.70000000000002</v>
      </c>
      <c r="F67" s="1">
        <v>60.14</v>
      </c>
      <c r="G67" s="1">
        <v>72.25</v>
      </c>
      <c r="H67" s="1">
        <v>72.25</v>
      </c>
      <c r="I67" s="1">
        <v>60.14</v>
      </c>
      <c r="J67" s="1">
        <f t="shared" si="10"/>
        <v>134.41999999999999</v>
      </c>
      <c r="K67" s="1">
        <v>62.01</v>
      </c>
      <c r="L67" s="1">
        <f t="shared" si="11"/>
        <v>140.13999999999999</v>
      </c>
      <c r="M67" s="1">
        <v>92.39</v>
      </c>
      <c r="N67" s="1">
        <v>63.32</v>
      </c>
      <c r="O67" s="1">
        <v>63.32</v>
      </c>
    </row>
    <row r="68" spans="1:15" x14ac:dyDescent="0.25">
      <c r="A68" s="1" t="s">
        <v>111</v>
      </c>
      <c r="B68" s="18" t="s">
        <v>129</v>
      </c>
      <c r="C68" s="17">
        <v>99213</v>
      </c>
      <c r="D68" s="1">
        <v>143</v>
      </c>
      <c r="E68" s="2">
        <f t="shared" si="12"/>
        <v>128.70000000000002</v>
      </c>
      <c r="F68" s="1">
        <v>70.75</v>
      </c>
      <c r="G68" s="1">
        <v>85</v>
      </c>
      <c r="H68" s="1">
        <v>85</v>
      </c>
      <c r="I68" s="1">
        <v>70.75</v>
      </c>
      <c r="J68" s="1">
        <f t="shared" si="10"/>
        <v>134.41999999999999</v>
      </c>
      <c r="K68" s="1">
        <v>72.959999999999994</v>
      </c>
      <c r="L68" s="1">
        <f t="shared" si="11"/>
        <v>140.13999999999999</v>
      </c>
      <c r="M68" s="1">
        <v>108.69</v>
      </c>
      <c r="N68" s="1">
        <v>74.5</v>
      </c>
      <c r="O68" s="1">
        <v>74.5</v>
      </c>
    </row>
    <row r="69" spans="1:15" x14ac:dyDescent="0.25">
      <c r="A69" s="1" t="s">
        <v>111</v>
      </c>
      <c r="B69" s="14" t="s">
        <v>130</v>
      </c>
      <c r="C69" s="17">
        <v>99214</v>
      </c>
      <c r="D69" s="1">
        <v>214</v>
      </c>
      <c r="E69" s="2">
        <f t="shared" si="12"/>
        <v>192.6</v>
      </c>
      <c r="F69" s="1">
        <v>85.27</v>
      </c>
      <c r="G69" s="1">
        <v>117.65</v>
      </c>
      <c r="H69" s="1">
        <v>117.65</v>
      </c>
      <c r="I69" s="1">
        <v>92.93</v>
      </c>
      <c r="J69" s="1">
        <f t="shared" si="10"/>
        <v>201.16</v>
      </c>
      <c r="K69" s="1">
        <v>85.27</v>
      </c>
      <c r="L69" s="1">
        <f t="shared" si="11"/>
        <v>209.72</v>
      </c>
      <c r="M69" s="1">
        <v>136.33000000000001</v>
      </c>
      <c r="N69" s="1">
        <v>87.06</v>
      </c>
      <c r="O69" s="1">
        <v>87.06</v>
      </c>
    </row>
    <row r="70" spans="1:15" x14ac:dyDescent="0.25">
      <c r="A70" s="1" t="s">
        <v>111</v>
      </c>
      <c r="B70" s="18" t="s">
        <v>131</v>
      </c>
      <c r="C70" s="17">
        <v>99214</v>
      </c>
      <c r="D70" s="1">
        <v>214</v>
      </c>
      <c r="E70" s="2">
        <f t="shared" si="12"/>
        <v>192.6</v>
      </c>
      <c r="F70" s="1">
        <v>85.27</v>
      </c>
      <c r="G70" s="1">
        <v>111.11</v>
      </c>
      <c r="H70" s="1">
        <v>111.11</v>
      </c>
      <c r="I70" s="1">
        <v>92.93</v>
      </c>
      <c r="J70" s="1">
        <f t="shared" si="10"/>
        <v>201.16</v>
      </c>
      <c r="K70" s="1">
        <v>85.27</v>
      </c>
      <c r="L70" s="1">
        <f t="shared" si="11"/>
        <v>209.72</v>
      </c>
      <c r="M70" s="1">
        <v>136.66</v>
      </c>
      <c r="N70" s="1">
        <v>87.06</v>
      </c>
      <c r="O70" s="1">
        <v>87.06</v>
      </c>
    </row>
    <row r="71" spans="1:15" x14ac:dyDescent="0.25">
      <c r="A71" s="1" t="s">
        <v>111</v>
      </c>
      <c r="B71" s="14" t="s">
        <v>132</v>
      </c>
      <c r="C71" s="17">
        <v>99214</v>
      </c>
      <c r="D71" s="1">
        <v>214</v>
      </c>
      <c r="E71" s="2">
        <f t="shared" si="12"/>
        <v>192.6</v>
      </c>
      <c r="F71" s="1">
        <v>100.32</v>
      </c>
      <c r="G71" s="1">
        <v>130.72</v>
      </c>
      <c r="H71" s="1">
        <v>130.72</v>
      </c>
      <c r="I71" s="1">
        <v>109.33</v>
      </c>
      <c r="J71" s="1">
        <f t="shared" si="10"/>
        <v>201.16</v>
      </c>
      <c r="K71" s="1">
        <v>100.32</v>
      </c>
      <c r="L71" s="1">
        <f t="shared" si="11"/>
        <v>209.72</v>
      </c>
      <c r="M71" s="1">
        <v>160.38999999999999</v>
      </c>
      <c r="N71" s="1">
        <v>102.43</v>
      </c>
      <c r="O71" s="1">
        <v>102.43</v>
      </c>
    </row>
    <row r="72" spans="1:15" x14ac:dyDescent="0.25">
      <c r="A72" s="1" t="s">
        <v>111</v>
      </c>
      <c r="B72" s="18" t="s">
        <v>133</v>
      </c>
      <c r="C72" s="17">
        <v>99215</v>
      </c>
      <c r="D72" s="1">
        <v>285</v>
      </c>
      <c r="E72" s="2">
        <f t="shared" si="12"/>
        <v>256.5</v>
      </c>
      <c r="F72" s="1">
        <v>112.4</v>
      </c>
      <c r="G72" s="1">
        <v>166.19</v>
      </c>
      <c r="H72" s="1">
        <v>166.19</v>
      </c>
      <c r="I72" s="1">
        <v>132.04</v>
      </c>
      <c r="J72" s="1">
        <f t="shared" si="10"/>
        <v>267.89999999999998</v>
      </c>
      <c r="K72" s="1">
        <v>112.4</v>
      </c>
      <c r="L72" s="1">
        <f t="shared" si="11"/>
        <v>279.3</v>
      </c>
      <c r="M72" s="1">
        <v>183.87</v>
      </c>
      <c r="N72" s="1">
        <v>114.77</v>
      </c>
      <c r="O72" s="1">
        <v>114.77</v>
      </c>
    </row>
    <row r="73" spans="1:15" x14ac:dyDescent="0.25">
      <c r="A73" s="1" t="s">
        <v>111</v>
      </c>
      <c r="B73" s="14" t="s">
        <v>134</v>
      </c>
      <c r="C73" s="17">
        <v>99215</v>
      </c>
      <c r="D73" s="1">
        <v>285</v>
      </c>
      <c r="E73" s="2">
        <f t="shared" si="12"/>
        <v>256.5</v>
      </c>
      <c r="F73" s="1">
        <v>112.4</v>
      </c>
      <c r="G73" s="1">
        <v>156.94999999999999</v>
      </c>
      <c r="H73" s="1">
        <v>156.94999999999999</v>
      </c>
      <c r="I73" s="1">
        <v>132.04</v>
      </c>
      <c r="J73" s="1">
        <f t="shared" si="10"/>
        <v>267.89999999999998</v>
      </c>
      <c r="K73" s="1">
        <v>112.4</v>
      </c>
      <c r="L73" s="1">
        <f t="shared" si="11"/>
        <v>279.3</v>
      </c>
      <c r="M73" s="1">
        <v>183.87</v>
      </c>
      <c r="N73" s="1">
        <v>114.77</v>
      </c>
      <c r="O73" s="1">
        <v>114.77</v>
      </c>
    </row>
    <row r="74" spans="1:15" x14ac:dyDescent="0.25">
      <c r="A74" s="1" t="s">
        <v>111</v>
      </c>
      <c r="B74" s="18" t="s">
        <v>135</v>
      </c>
      <c r="C74" s="17">
        <v>99215</v>
      </c>
      <c r="D74" s="1">
        <v>285</v>
      </c>
      <c r="E74" s="2">
        <f t="shared" si="12"/>
        <v>256.5</v>
      </c>
      <c r="F74" s="1">
        <v>139.78</v>
      </c>
      <c r="G74" s="1">
        <v>184.65</v>
      </c>
      <c r="H74" s="1">
        <v>184.65</v>
      </c>
      <c r="I74" s="1">
        <v>155.34</v>
      </c>
      <c r="J74" s="1">
        <f t="shared" si="10"/>
        <v>267.89999999999998</v>
      </c>
      <c r="K74" s="1">
        <v>132.24</v>
      </c>
      <c r="L74" s="1">
        <f t="shared" si="11"/>
        <v>279.3</v>
      </c>
      <c r="M74" s="1">
        <v>216.32</v>
      </c>
      <c r="N74" s="1">
        <v>135.02000000000001</v>
      </c>
      <c r="O74" s="1">
        <v>135.02000000000001</v>
      </c>
    </row>
    <row r="75" spans="1:15" x14ac:dyDescent="0.25">
      <c r="A75" t="s">
        <v>111</v>
      </c>
      <c r="B75" t="s">
        <v>136</v>
      </c>
      <c r="C75" s="16">
        <v>90832</v>
      </c>
      <c r="D75" s="16" t="s">
        <v>137</v>
      </c>
      <c r="E75" s="15" t="s">
        <v>137</v>
      </c>
      <c r="F75" s="16" t="s">
        <v>137</v>
      </c>
      <c r="G75" s="16" t="s">
        <v>137</v>
      </c>
      <c r="H75" s="16" t="s">
        <v>137</v>
      </c>
      <c r="I75" s="16" t="s">
        <v>137</v>
      </c>
      <c r="J75" s="16" t="s">
        <v>137</v>
      </c>
      <c r="K75" s="16" t="s">
        <v>137</v>
      </c>
      <c r="L75" s="16" t="s">
        <v>137</v>
      </c>
      <c r="M75" s="16" t="s">
        <v>137</v>
      </c>
      <c r="N75" s="16" t="s">
        <v>137</v>
      </c>
      <c r="O75" s="16" t="s">
        <v>137</v>
      </c>
    </row>
    <row r="76" spans="1:15" x14ac:dyDescent="0.25">
      <c r="A76" t="s">
        <v>111</v>
      </c>
      <c r="B76" t="s">
        <v>138</v>
      </c>
      <c r="C76" s="16">
        <v>90834</v>
      </c>
      <c r="D76" s="16" t="s">
        <v>137</v>
      </c>
      <c r="E76" s="15" t="s">
        <v>137</v>
      </c>
      <c r="F76" s="16" t="s">
        <v>137</v>
      </c>
      <c r="G76" s="16" t="s">
        <v>137</v>
      </c>
      <c r="H76" s="16" t="s">
        <v>137</v>
      </c>
      <c r="I76" s="16" t="s">
        <v>137</v>
      </c>
      <c r="J76" s="16" t="s">
        <v>137</v>
      </c>
      <c r="K76" s="16" t="s">
        <v>137</v>
      </c>
      <c r="L76" s="16" t="s">
        <v>137</v>
      </c>
      <c r="M76" s="16" t="s">
        <v>137</v>
      </c>
      <c r="N76" s="16" t="s">
        <v>137</v>
      </c>
      <c r="O76" s="16" t="s">
        <v>137</v>
      </c>
    </row>
    <row r="77" spans="1:15" x14ac:dyDescent="0.25">
      <c r="A77" t="s">
        <v>111</v>
      </c>
      <c r="B77" t="s">
        <v>139</v>
      </c>
      <c r="C77" s="16">
        <v>90837</v>
      </c>
      <c r="D77" s="16" t="s">
        <v>137</v>
      </c>
      <c r="E77" s="15" t="s">
        <v>137</v>
      </c>
      <c r="F77" s="16" t="s">
        <v>137</v>
      </c>
      <c r="G77" s="16" t="s">
        <v>137</v>
      </c>
      <c r="H77" s="16" t="s">
        <v>137</v>
      </c>
      <c r="I77" s="16" t="s">
        <v>137</v>
      </c>
      <c r="J77" s="16" t="s">
        <v>137</v>
      </c>
      <c r="K77" s="16" t="s">
        <v>137</v>
      </c>
      <c r="L77" s="16" t="s">
        <v>137</v>
      </c>
      <c r="M77" s="16" t="s">
        <v>137</v>
      </c>
      <c r="N77" s="16" t="s">
        <v>137</v>
      </c>
      <c r="O77" s="16" t="s">
        <v>137</v>
      </c>
    </row>
    <row r="78" spans="1:15" x14ac:dyDescent="0.25">
      <c r="A78" t="s">
        <v>111</v>
      </c>
      <c r="B78" t="s">
        <v>140</v>
      </c>
      <c r="C78" s="16">
        <v>90846</v>
      </c>
      <c r="D78" s="16" t="s">
        <v>137</v>
      </c>
      <c r="E78" s="15" t="s">
        <v>137</v>
      </c>
      <c r="F78" s="16" t="s">
        <v>137</v>
      </c>
      <c r="G78" s="16" t="s">
        <v>137</v>
      </c>
      <c r="H78" s="16" t="s">
        <v>137</v>
      </c>
      <c r="I78" s="16" t="s">
        <v>137</v>
      </c>
      <c r="J78" s="16" t="s">
        <v>137</v>
      </c>
      <c r="K78" s="16" t="s">
        <v>137</v>
      </c>
      <c r="L78" s="16" t="s">
        <v>137</v>
      </c>
      <c r="M78" s="16" t="s">
        <v>137</v>
      </c>
      <c r="N78" s="16" t="s">
        <v>137</v>
      </c>
      <c r="O78" s="16" t="s">
        <v>137</v>
      </c>
    </row>
    <row r="79" spans="1:15" x14ac:dyDescent="0.25">
      <c r="A79" t="s">
        <v>111</v>
      </c>
      <c r="B79" t="s">
        <v>141</v>
      </c>
      <c r="C79" s="16">
        <v>90847</v>
      </c>
      <c r="D79" s="16" t="s">
        <v>137</v>
      </c>
      <c r="E79" s="15" t="s">
        <v>137</v>
      </c>
      <c r="F79" s="16" t="s">
        <v>137</v>
      </c>
      <c r="G79" s="16" t="s">
        <v>137</v>
      </c>
      <c r="H79" s="16" t="s">
        <v>137</v>
      </c>
      <c r="I79" s="16" t="s">
        <v>137</v>
      </c>
      <c r="J79" s="16" t="s">
        <v>137</v>
      </c>
      <c r="K79" s="16" t="s">
        <v>137</v>
      </c>
      <c r="L79" s="16" t="s">
        <v>137</v>
      </c>
      <c r="M79" s="16" t="s">
        <v>137</v>
      </c>
      <c r="N79" s="16" t="s">
        <v>137</v>
      </c>
      <c r="O79" s="16" t="s">
        <v>137</v>
      </c>
    </row>
    <row r="80" spans="1:15" x14ac:dyDescent="0.25">
      <c r="A80" t="s">
        <v>111</v>
      </c>
      <c r="B80" t="s">
        <v>142</v>
      </c>
      <c r="C80" s="16">
        <v>90853</v>
      </c>
      <c r="D80" s="16" t="s">
        <v>137</v>
      </c>
      <c r="E80" s="15" t="s">
        <v>137</v>
      </c>
      <c r="F80" s="16" t="s">
        <v>137</v>
      </c>
      <c r="G80" s="16" t="s">
        <v>137</v>
      </c>
      <c r="H80" s="16" t="s">
        <v>137</v>
      </c>
      <c r="I80" s="16" t="s">
        <v>137</v>
      </c>
      <c r="J80" s="16" t="s">
        <v>137</v>
      </c>
      <c r="K80" s="16" t="s">
        <v>137</v>
      </c>
      <c r="L80" s="16" t="s">
        <v>137</v>
      </c>
      <c r="M80" s="16" t="s">
        <v>137</v>
      </c>
      <c r="N80" s="16" t="s">
        <v>137</v>
      </c>
      <c r="O80" s="16" t="s">
        <v>137</v>
      </c>
    </row>
    <row r="81" spans="1:15" x14ac:dyDescent="0.25">
      <c r="A81" t="s">
        <v>111</v>
      </c>
      <c r="B81" t="s">
        <v>143</v>
      </c>
      <c r="C81" s="16">
        <v>99243</v>
      </c>
      <c r="D81" s="16" t="s">
        <v>137</v>
      </c>
      <c r="E81" s="15" t="s">
        <v>137</v>
      </c>
      <c r="F81" s="16" t="s">
        <v>137</v>
      </c>
      <c r="G81" s="16" t="s">
        <v>137</v>
      </c>
      <c r="H81" s="16" t="s">
        <v>137</v>
      </c>
      <c r="I81" s="16" t="s">
        <v>137</v>
      </c>
      <c r="J81" s="16" t="s">
        <v>137</v>
      </c>
      <c r="K81" s="16" t="s">
        <v>137</v>
      </c>
      <c r="L81" s="16" t="s">
        <v>137</v>
      </c>
      <c r="M81" s="16" t="s">
        <v>137</v>
      </c>
      <c r="N81" s="16" t="s">
        <v>137</v>
      </c>
      <c r="O81" s="16" t="s">
        <v>137</v>
      </c>
    </row>
    <row r="82" spans="1:15" x14ac:dyDescent="0.25">
      <c r="A82" t="s">
        <v>111</v>
      </c>
      <c r="B82" t="s">
        <v>144</v>
      </c>
      <c r="C82" s="16">
        <v>99244</v>
      </c>
      <c r="D82" s="16" t="s">
        <v>137</v>
      </c>
      <c r="E82" s="15" t="s">
        <v>137</v>
      </c>
      <c r="F82" s="16" t="s">
        <v>137</v>
      </c>
      <c r="G82" s="16" t="s">
        <v>137</v>
      </c>
      <c r="H82" s="16" t="s">
        <v>137</v>
      </c>
      <c r="I82" s="16" t="s">
        <v>137</v>
      </c>
      <c r="J82" s="16" t="s">
        <v>137</v>
      </c>
      <c r="K82" s="16" t="s">
        <v>137</v>
      </c>
      <c r="L82" s="16" t="s">
        <v>137</v>
      </c>
      <c r="M82" s="16" t="s">
        <v>137</v>
      </c>
      <c r="N82" s="16" t="s">
        <v>137</v>
      </c>
      <c r="O82" s="16" t="s">
        <v>137</v>
      </c>
    </row>
    <row r="83" spans="1:15" x14ac:dyDescent="0.25">
      <c r="A83" t="s">
        <v>145</v>
      </c>
      <c r="B83" t="s">
        <v>146</v>
      </c>
      <c r="C83" s="16" t="s">
        <v>147</v>
      </c>
      <c r="D83">
        <v>34</v>
      </c>
      <c r="E83" s="2">
        <f t="shared" si="12"/>
        <v>30.6</v>
      </c>
      <c r="F83">
        <f t="shared" ref="F83:F102" si="13">D83</f>
        <v>34</v>
      </c>
      <c r="G83">
        <f>D83</f>
        <v>34</v>
      </c>
      <c r="H83">
        <f t="shared" ref="H83:H100" si="14">D83*0.94</f>
        <v>31.959999999999997</v>
      </c>
      <c r="I83">
        <f t="shared" ref="I83:I100" si="15">D83*0.98</f>
        <v>33.32</v>
      </c>
      <c r="J83">
        <f t="shared" ref="J83:J100" si="16">D83*0.94</f>
        <v>31.959999999999997</v>
      </c>
      <c r="K83">
        <f t="shared" ref="K83:K100" si="17">D83*0.98</f>
        <v>33.32</v>
      </c>
      <c r="L83">
        <f t="shared" ref="L83:L100" si="18">D83*0.9</f>
        <v>30.6</v>
      </c>
      <c r="M83">
        <f t="shared" ref="M83:M100" si="19">D83*0.99</f>
        <v>33.659999999999997</v>
      </c>
      <c r="N83">
        <f t="shared" ref="N83:N100" si="20">D83*0.99</f>
        <v>33.659999999999997</v>
      </c>
      <c r="O83">
        <v>34</v>
      </c>
    </row>
    <row r="84" spans="1:15" x14ac:dyDescent="0.25">
      <c r="A84" t="s">
        <v>145</v>
      </c>
      <c r="B84" t="s">
        <v>148</v>
      </c>
      <c r="C84" s="16" t="s">
        <v>149</v>
      </c>
      <c r="D84">
        <v>146</v>
      </c>
      <c r="E84" s="2">
        <f t="shared" si="12"/>
        <v>131.4</v>
      </c>
      <c r="F84">
        <f t="shared" si="13"/>
        <v>146</v>
      </c>
      <c r="G84">
        <f t="shared" ref="G84:G102" si="21">D84</f>
        <v>146</v>
      </c>
      <c r="H84">
        <f t="shared" si="14"/>
        <v>137.23999999999998</v>
      </c>
      <c r="I84">
        <f t="shared" si="15"/>
        <v>143.07999999999998</v>
      </c>
      <c r="J84">
        <f t="shared" si="16"/>
        <v>137.23999999999998</v>
      </c>
      <c r="K84">
        <f t="shared" si="17"/>
        <v>143.07999999999998</v>
      </c>
      <c r="L84">
        <f t="shared" si="18"/>
        <v>131.4</v>
      </c>
      <c r="M84">
        <f t="shared" si="19"/>
        <v>144.54</v>
      </c>
      <c r="N84">
        <f t="shared" si="20"/>
        <v>144.54</v>
      </c>
      <c r="O84">
        <v>146</v>
      </c>
    </row>
    <row r="85" spans="1:15" x14ac:dyDescent="0.25">
      <c r="A85" t="s">
        <v>145</v>
      </c>
      <c r="B85" t="s">
        <v>150</v>
      </c>
      <c r="C85" s="16" t="s">
        <v>151</v>
      </c>
      <c r="D85">
        <v>113</v>
      </c>
      <c r="E85" s="2">
        <f t="shared" si="12"/>
        <v>101.7</v>
      </c>
      <c r="F85">
        <f t="shared" si="13"/>
        <v>113</v>
      </c>
      <c r="G85">
        <f t="shared" si="21"/>
        <v>113</v>
      </c>
      <c r="H85">
        <f t="shared" si="14"/>
        <v>106.22</v>
      </c>
      <c r="I85">
        <f t="shared" si="15"/>
        <v>110.74</v>
      </c>
      <c r="J85">
        <f t="shared" si="16"/>
        <v>106.22</v>
      </c>
      <c r="K85">
        <f t="shared" si="17"/>
        <v>110.74</v>
      </c>
      <c r="L85">
        <f t="shared" si="18"/>
        <v>101.7</v>
      </c>
      <c r="M85">
        <f t="shared" si="19"/>
        <v>111.87</v>
      </c>
      <c r="N85">
        <f t="shared" si="20"/>
        <v>111.87</v>
      </c>
      <c r="O85">
        <v>113</v>
      </c>
    </row>
    <row r="86" spans="1:15" x14ac:dyDescent="0.25">
      <c r="A86" t="s">
        <v>145</v>
      </c>
      <c r="B86" t="s">
        <v>152</v>
      </c>
      <c r="C86" s="16" t="s">
        <v>153</v>
      </c>
      <c r="D86">
        <v>380</v>
      </c>
      <c r="E86" s="2">
        <f t="shared" si="12"/>
        <v>342</v>
      </c>
      <c r="F86">
        <f t="shared" si="13"/>
        <v>380</v>
      </c>
      <c r="G86">
        <f t="shared" si="21"/>
        <v>380</v>
      </c>
      <c r="H86">
        <f t="shared" si="14"/>
        <v>357.2</v>
      </c>
      <c r="I86">
        <f t="shared" si="15"/>
        <v>372.4</v>
      </c>
      <c r="J86">
        <f t="shared" si="16"/>
        <v>357.2</v>
      </c>
      <c r="K86">
        <f t="shared" si="17"/>
        <v>372.4</v>
      </c>
      <c r="L86">
        <f t="shared" si="18"/>
        <v>342</v>
      </c>
      <c r="M86">
        <f t="shared" si="19"/>
        <v>376.2</v>
      </c>
      <c r="N86">
        <f t="shared" si="20"/>
        <v>376.2</v>
      </c>
      <c r="O86">
        <v>380</v>
      </c>
    </row>
    <row r="87" spans="1:15" x14ac:dyDescent="0.25">
      <c r="A87" t="s">
        <v>145</v>
      </c>
      <c r="B87" t="s">
        <v>154</v>
      </c>
      <c r="C87" s="16" t="s">
        <v>155</v>
      </c>
      <c r="D87">
        <v>107</v>
      </c>
      <c r="E87" s="2">
        <f t="shared" si="12"/>
        <v>96.3</v>
      </c>
      <c r="F87">
        <f t="shared" si="13"/>
        <v>107</v>
      </c>
      <c r="G87">
        <f t="shared" si="21"/>
        <v>107</v>
      </c>
      <c r="H87">
        <f t="shared" si="14"/>
        <v>100.58</v>
      </c>
      <c r="I87">
        <f t="shared" si="15"/>
        <v>104.86</v>
      </c>
      <c r="J87">
        <f t="shared" si="16"/>
        <v>100.58</v>
      </c>
      <c r="K87">
        <f t="shared" si="17"/>
        <v>104.86</v>
      </c>
      <c r="L87">
        <f t="shared" si="18"/>
        <v>96.3</v>
      </c>
      <c r="M87">
        <f t="shared" si="19"/>
        <v>105.92999999999999</v>
      </c>
      <c r="N87">
        <f t="shared" si="20"/>
        <v>105.92999999999999</v>
      </c>
      <c r="O87">
        <v>107</v>
      </c>
    </row>
    <row r="88" spans="1:15" x14ac:dyDescent="0.25">
      <c r="A88" t="s">
        <v>145</v>
      </c>
      <c r="B88" t="s">
        <v>156</v>
      </c>
      <c r="C88" s="16" t="s">
        <v>157</v>
      </c>
      <c r="D88">
        <v>139</v>
      </c>
      <c r="E88" s="2">
        <f t="shared" si="12"/>
        <v>125.10000000000001</v>
      </c>
      <c r="F88">
        <f t="shared" si="13"/>
        <v>139</v>
      </c>
      <c r="G88">
        <f t="shared" si="21"/>
        <v>139</v>
      </c>
      <c r="H88">
        <f t="shared" si="14"/>
        <v>130.66</v>
      </c>
      <c r="I88">
        <f t="shared" si="15"/>
        <v>136.22</v>
      </c>
      <c r="J88">
        <f t="shared" si="16"/>
        <v>130.66</v>
      </c>
      <c r="K88">
        <f t="shared" si="17"/>
        <v>136.22</v>
      </c>
      <c r="L88">
        <f t="shared" si="18"/>
        <v>125.10000000000001</v>
      </c>
      <c r="M88">
        <f t="shared" si="19"/>
        <v>137.60999999999999</v>
      </c>
      <c r="N88">
        <f t="shared" si="20"/>
        <v>137.60999999999999</v>
      </c>
      <c r="O88">
        <v>139</v>
      </c>
    </row>
    <row r="89" spans="1:15" x14ac:dyDescent="0.25">
      <c r="A89" t="s">
        <v>145</v>
      </c>
      <c r="B89" t="s">
        <v>158</v>
      </c>
      <c r="C89" s="16" t="s">
        <v>159</v>
      </c>
      <c r="D89">
        <v>196</v>
      </c>
      <c r="E89" s="2">
        <f t="shared" si="12"/>
        <v>176.4</v>
      </c>
      <c r="F89">
        <f t="shared" si="13"/>
        <v>196</v>
      </c>
      <c r="G89">
        <f t="shared" si="21"/>
        <v>196</v>
      </c>
      <c r="H89">
        <f t="shared" si="14"/>
        <v>184.23999999999998</v>
      </c>
      <c r="I89">
        <f t="shared" si="15"/>
        <v>192.07999999999998</v>
      </c>
      <c r="J89">
        <f t="shared" si="16"/>
        <v>184.23999999999998</v>
      </c>
      <c r="K89">
        <f t="shared" si="17"/>
        <v>192.07999999999998</v>
      </c>
      <c r="L89">
        <f t="shared" si="18"/>
        <v>176.4</v>
      </c>
      <c r="M89">
        <f t="shared" si="19"/>
        <v>194.04</v>
      </c>
      <c r="N89">
        <f t="shared" si="20"/>
        <v>194.04</v>
      </c>
      <c r="O89">
        <v>196</v>
      </c>
    </row>
    <row r="90" spans="1:15" x14ac:dyDescent="0.25">
      <c r="A90" t="s">
        <v>145</v>
      </c>
      <c r="B90" t="s">
        <v>160</v>
      </c>
      <c r="C90" s="16" t="s">
        <v>161</v>
      </c>
      <c r="D90">
        <v>161</v>
      </c>
      <c r="E90" s="2">
        <f t="shared" si="12"/>
        <v>144.9</v>
      </c>
      <c r="F90">
        <f t="shared" si="13"/>
        <v>161</v>
      </c>
      <c r="G90">
        <f t="shared" si="21"/>
        <v>161</v>
      </c>
      <c r="H90">
        <f t="shared" si="14"/>
        <v>151.34</v>
      </c>
      <c r="I90">
        <f t="shared" si="15"/>
        <v>157.78</v>
      </c>
      <c r="J90">
        <f t="shared" si="16"/>
        <v>151.34</v>
      </c>
      <c r="K90">
        <f t="shared" si="17"/>
        <v>157.78</v>
      </c>
      <c r="L90">
        <f t="shared" si="18"/>
        <v>144.9</v>
      </c>
      <c r="M90">
        <f t="shared" si="19"/>
        <v>159.38999999999999</v>
      </c>
      <c r="N90">
        <f t="shared" si="20"/>
        <v>159.38999999999999</v>
      </c>
      <c r="O90">
        <v>161</v>
      </c>
    </row>
    <row r="91" spans="1:15" x14ac:dyDescent="0.25">
      <c r="A91" t="s">
        <v>145</v>
      </c>
      <c r="B91" t="s">
        <v>162</v>
      </c>
      <c r="C91" s="16" t="s">
        <v>163</v>
      </c>
      <c r="D91">
        <v>123</v>
      </c>
      <c r="E91" s="2">
        <f t="shared" si="12"/>
        <v>110.7</v>
      </c>
      <c r="F91">
        <f t="shared" si="13"/>
        <v>123</v>
      </c>
      <c r="G91">
        <f t="shared" si="21"/>
        <v>123</v>
      </c>
      <c r="H91">
        <f t="shared" si="14"/>
        <v>115.61999999999999</v>
      </c>
      <c r="I91">
        <f t="shared" si="15"/>
        <v>120.53999999999999</v>
      </c>
      <c r="J91">
        <f t="shared" si="16"/>
        <v>115.61999999999999</v>
      </c>
      <c r="K91">
        <f t="shared" si="17"/>
        <v>120.53999999999999</v>
      </c>
      <c r="L91">
        <f t="shared" si="18"/>
        <v>110.7</v>
      </c>
      <c r="M91">
        <f t="shared" si="19"/>
        <v>121.77</v>
      </c>
      <c r="N91">
        <f t="shared" si="20"/>
        <v>121.77</v>
      </c>
      <c r="O91">
        <v>123</v>
      </c>
    </row>
    <row r="92" spans="1:15" x14ac:dyDescent="0.25">
      <c r="A92" t="s">
        <v>145</v>
      </c>
      <c r="B92" t="s">
        <v>164</v>
      </c>
      <c r="C92" s="16" t="s">
        <v>165</v>
      </c>
      <c r="D92">
        <v>254</v>
      </c>
      <c r="E92" s="2">
        <f t="shared" si="12"/>
        <v>228.6</v>
      </c>
      <c r="F92">
        <f t="shared" si="13"/>
        <v>254</v>
      </c>
      <c r="G92">
        <f t="shared" si="21"/>
        <v>254</v>
      </c>
      <c r="H92">
        <f t="shared" si="14"/>
        <v>238.76</v>
      </c>
      <c r="I92">
        <f t="shared" si="15"/>
        <v>248.92</v>
      </c>
      <c r="J92">
        <f t="shared" si="16"/>
        <v>238.76</v>
      </c>
      <c r="K92">
        <f t="shared" si="17"/>
        <v>248.92</v>
      </c>
      <c r="L92">
        <f t="shared" si="18"/>
        <v>228.6</v>
      </c>
      <c r="M92">
        <f t="shared" si="19"/>
        <v>251.46</v>
      </c>
      <c r="N92">
        <f t="shared" si="20"/>
        <v>251.46</v>
      </c>
      <c r="O92">
        <v>254</v>
      </c>
    </row>
    <row r="93" spans="1:15" x14ac:dyDescent="0.25">
      <c r="A93" t="s">
        <v>145</v>
      </c>
      <c r="B93" t="s">
        <v>166</v>
      </c>
      <c r="C93" s="16" t="s">
        <v>167</v>
      </c>
      <c r="D93">
        <v>311</v>
      </c>
      <c r="E93" s="2">
        <f t="shared" si="12"/>
        <v>279.90000000000003</v>
      </c>
      <c r="F93">
        <f t="shared" si="13"/>
        <v>311</v>
      </c>
      <c r="G93">
        <f t="shared" si="21"/>
        <v>311</v>
      </c>
      <c r="H93">
        <f>D93*0.94</f>
        <v>292.33999999999997</v>
      </c>
      <c r="I93">
        <f>D93*0.98</f>
        <v>304.77999999999997</v>
      </c>
      <c r="J93">
        <f>D93*0.94</f>
        <v>292.33999999999997</v>
      </c>
      <c r="K93">
        <f>D93*0.98</f>
        <v>304.77999999999997</v>
      </c>
      <c r="L93">
        <f>D93*0.9</f>
        <v>279.90000000000003</v>
      </c>
      <c r="M93">
        <f>D93*0.99</f>
        <v>307.89</v>
      </c>
      <c r="N93">
        <f>D93*0.99</f>
        <v>307.89</v>
      </c>
      <c r="O93">
        <f>D93</f>
        <v>311</v>
      </c>
    </row>
    <row r="94" spans="1:15" x14ac:dyDescent="0.25">
      <c r="A94" t="s">
        <v>145</v>
      </c>
      <c r="B94" t="s">
        <v>168</v>
      </c>
      <c r="C94" s="16" t="s">
        <v>169</v>
      </c>
      <c r="D94">
        <v>1310</v>
      </c>
      <c r="E94" s="2">
        <f t="shared" si="12"/>
        <v>1179</v>
      </c>
      <c r="F94">
        <f t="shared" si="13"/>
        <v>1310</v>
      </c>
      <c r="G94">
        <f t="shared" si="21"/>
        <v>1310</v>
      </c>
      <c r="H94">
        <f>D94*0.94</f>
        <v>1231.3999999999999</v>
      </c>
      <c r="I94">
        <f>D94*0.98</f>
        <v>1283.8</v>
      </c>
      <c r="J94">
        <f>D94*0.94</f>
        <v>1231.3999999999999</v>
      </c>
      <c r="K94">
        <f>D94*0.98</f>
        <v>1283.8</v>
      </c>
      <c r="L94">
        <f>D94*0.9</f>
        <v>1179</v>
      </c>
      <c r="M94">
        <f>D94*0.99</f>
        <v>1296.9000000000001</v>
      </c>
      <c r="N94">
        <f>D94*0.99</f>
        <v>1296.9000000000001</v>
      </c>
      <c r="O94">
        <f>D94</f>
        <v>1310</v>
      </c>
    </row>
    <row r="95" spans="1:15" x14ac:dyDescent="0.25">
      <c r="A95" t="s">
        <v>145</v>
      </c>
      <c r="B95" t="s">
        <v>170</v>
      </c>
      <c r="C95" s="16" t="s">
        <v>171</v>
      </c>
      <c r="D95">
        <v>189</v>
      </c>
      <c r="E95" s="2">
        <f t="shared" si="12"/>
        <v>170.1</v>
      </c>
      <c r="F95">
        <f t="shared" si="13"/>
        <v>189</v>
      </c>
      <c r="G95">
        <f t="shared" si="21"/>
        <v>189</v>
      </c>
      <c r="H95">
        <f t="shared" si="14"/>
        <v>177.66</v>
      </c>
      <c r="I95">
        <f t="shared" si="15"/>
        <v>185.22</v>
      </c>
      <c r="J95">
        <f t="shared" si="16"/>
        <v>177.66</v>
      </c>
      <c r="K95">
        <f t="shared" si="17"/>
        <v>185.22</v>
      </c>
      <c r="L95">
        <f t="shared" si="18"/>
        <v>170.1</v>
      </c>
      <c r="M95">
        <f t="shared" si="19"/>
        <v>187.10999999999999</v>
      </c>
      <c r="N95">
        <f t="shared" si="20"/>
        <v>187.10999999999999</v>
      </c>
      <c r="O95">
        <v>189</v>
      </c>
    </row>
    <row r="96" spans="1:15" x14ac:dyDescent="0.25">
      <c r="A96" t="s">
        <v>145</v>
      </c>
      <c r="B96" t="s">
        <v>172</v>
      </c>
      <c r="C96" s="16" t="s">
        <v>173</v>
      </c>
      <c r="D96">
        <v>213</v>
      </c>
      <c r="E96" s="2">
        <f t="shared" si="12"/>
        <v>191.70000000000002</v>
      </c>
      <c r="F96">
        <f t="shared" si="13"/>
        <v>213</v>
      </c>
      <c r="G96">
        <f t="shared" si="21"/>
        <v>213</v>
      </c>
      <c r="H96">
        <f t="shared" si="14"/>
        <v>200.22</v>
      </c>
      <c r="I96">
        <f t="shared" si="15"/>
        <v>208.74</v>
      </c>
      <c r="J96">
        <f t="shared" si="16"/>
        <v>200.22</v>
      </c>
      <c r="K96">
        <f t="shared" si="17"/>
        <v>208.74</v>
      </c>
      <c r="L96">
        <f t="shared" si="18"/>
        <v>191.70000000000002</v>
      </c>
      <c r="M96">
        <f t="shared" si="19"/>
        <v>210.87</v>
      </c>
      <c r="N96">
        <f t="shared" si="20"/>
        <v>210.87</v>
      </c>
      <c r="O96">
        <f>D96</f>
        <v>213</v>
      </c>
    </row>
    <row r="97" spans="1:15" x14ac:dyDescent="0.25">
      <c r="A97" t="s">
        <v>145</v>
      </c>
      <c r="B97" t="s">
        <v>170</v>
      </c>
      <c r="C97" s="16" t="s">
        <v>174</v>
      </c>
      <c r="D97">
        <v>215</v>
      </c>
      <c r="E97" s="2">
        <f t="shared" si="12"/>
        <v>193.5</v>
      </c>
      <c r="F97">
        <f t="shared" si="13"/>
        <v>215</v>
      </c>
      <c r="G97">
        <f t="shared" si="21"/>
        <v>215</v>
      </c>
      <c r="H97">
        <f t="shared" si="14"/>
        <v>202.1</v>
      </c>
      <c r="I97">
        <f t="shared" si="15"/>
        <v>210.7</v>
      </c>
      <c r="J97">
        <f t="shared" si="16"/>
        <v>202.1</v>
      </c>
      <c r="K97">
        <f t="shared" si="17"/>
        <v>210.7</v>
      </c>
      <c r="L97">
        <f t="shared" si="18"/>
        <v>193.5</v>
      </c>
      <c r="M97">
        <f t="shared" si="19"/>
        <v>212.85</v>
      </c>
      <c r="N97">
        <f t="shared" si="20"/>
        <v>212.85</v>
      </c>
      <c r="O97">
        <f>D97</f>
        <v>215</v>
      </c>
    </row>
    <row r="98" spans="1:15" x14ac:dyDescent="0.25">
      <c r="A98" t="s">
        <v>145</v>
      </c>
      <c r="B98" t="s">
        <v>175</v>
      </c>
      <c r="C98" s="16" t="s">
        <v>176</v>
      </c>
      <c r="D98">
        <v>248</v>
      </c>
      <c r="E98" s="2">
        <f t="shared" si="12"/>
        <v>223.20000000000002</v>
      </c>
      <c r="F98">
        <f t="shared" si="13"/>
        <v>248</v>
      </c>
      <c r="G98">
        <f t="shared" si="21"/>
        <v>248</v>
      </c>
      <c r="H98">
        <f t="shared" si="14"/>
        <v>233.11999999999998</v>
      </c>
      <c r="I98">
        <f t="shared" si="15"/>
        <v>243.04</v>
      </c>
      <c r="J98">
        <f t="shared" si="16"/>
        <v>233.11999999999998</v>
      </c>
      <c r="K98">
        <f t="shared" si="17"/>
        <v>243.04</v>
      </c>
      <c r="L98">
        <f t="shared" si="18"/>
        <v>223.20000000000002</v>
      </c>
      <c r="M98">
        <f t="shared" si="19"/>
        <v>245.52</v>
      </c>
      <c r="N98">
        <f t="shared" si="20"/>
        <v>245.52</v>
      </c>
      <c r="O98">
        <v>248</v>
      </c>
    </row>
    <row r="99" spans="1:15" x14ac:dyDescent="0.25">
      <c r="A99" t="s">
        <v>145</v>
      </c>
      <c r="B99" t="s">
        <v>177</v>
      </c>
      <c r="C99" s="16" t="s">
        <v>178</v>
      </c>
      <c r="D99">
        <v>57</v>
      </c>
      <c r="E99" s="2">
        <f t="shared" si="12"/>
        <v>51.300000000000004</v>
      </c>
      <c r="F99">
        <f t="shared" si="13"/>
        <v>57</v>
      </c>
      <c r="G99">
        <f t="shared" si="21"/>
        <v>57</v>
      </c>
      <c r="H99">
        <f>D99*0.94</f>
        <v>53.58</v>
      </c>
      <c r="I99">
        <f>D99*0.98</f>
        <v>55.86</v>
      </c>
      <c r="J99">
        <f>D99*0.94</f>
        <v>53.58</v>
      </c>
      <c r="K99">
        <f>D99*0.98</f>
        <v>55.86</v>
      </c>
      <c r="L99">
        <f>D99*0.9</f>
        <v>51.300000000000004</v>
      </c>
      <c r="M99">
        <f>D99*0.99</f>
        <v>56.43</v>
      </c>
      <c r="N99">
        <f>D99*0.99</f>
        <v>56.43</v>
      </c>
      <c r="O99">
        <f>D99</f>
        <v>57</v>
      </c>
    </row>
    <row r="100" spans="1:15" x14ac:dyDescent="0.25">
      <c r="A100" t="s">
        <v>145</v>
      </c>
      <c r="B100" t="s">
        <v>179</v>
      </c>
      <c r="C100" s="16" t="s">
        <v>180</v>
      </c>
      <c r="D100">
        <v>105</v>
      </c>
      <c r="E100" s="2">
        <f t="shared" si="12"/>
        <v>94.5</v>
      </c>
      <c r="F100">
        <f t="shared" si="13"/>
        <v>105</v>
      </c>
      <c r="G100">
        <f t="shared" si="21"/>
        <v>105</v>
      </c>
      <c r="H100">
        <f t="shared" si="14"/>
        <v>98.699999999999989</v>
      </c>
      <c r="I100">
        <f t="shared" si="15"/>
        <v>102.89999999999999</v>
      </c>
      <c r="J100">
        <f t="shared" si="16"/>
        <v>98.699999999999989</v>
      </c>
      <c r="K100">
        <f t="shared" si="17"/>
        <v>102.89999999999999</v>
      </c>
      <c r="L100">
        <f t="shared" si="18"/>
        <v>94.5</v>
      </c>
      <c r="M100">
        <f t="shared" si="19"/>
        <v>103.95</v>
      </c>
      <c r="N100">
        <f t="shared" si="20"/>
        <v>103.95</v>
      </c>
      <c r="O100">
        <v>105</v>
      </c>
    </row>
    <row r="101" spans="1:15" x14ac:dyDescent="0.25">
      <c r="A101" t="s">
        <v>145</v>
      </c>
      <c r="B101" t="s">
        <v>181</v>
      </c>
      <c r="C101" s="16" t="s">
        <v>182</v>
      </c>
      <c r="D101">
        <v>107</v>
      </c>
      <c r="E101" s="2">
        <f t="shared" si="12"/>
        <v>96.3</v>
      </c>
      <c r="F101">
        <f t="shared" si="13"/>
        <v>107</v>
      </c>
      <c r="G101">
        <f t="shared" si="21"/>
        <v>107</v>
      </c>
      <c r="H101">
        <f>D101*0.94</f>
        <v>100.58</v>
      </c>
      <c r="I101">
        <f>D101*0.98</f>
        <v>104.86</v>
      </c>
      <c r="J101">
        <f>D101*0.94</f>
        <v>100.58</v>
      </c>
      <c r="K101">
        <f>D101*0.98</f>
        <v>104.86</v>
      </c>
      <c r="L101">
        <f>D101*0.9</f>
        <v>96.3</v>
      </c>
      <c r="M101">
        <f>D101*0.99</f>
        <v>105.92999999999999</v>
      </c>
      <c r="N101">
        <f>D101*0.99</f>
        <v>105.92999999999999</v>
      </c>
      <c r="O101">
        <f>D101</f>
        <v>107</v>
      </c>
    </row>
    <row r="102" spans="1:15" x14ac:dyDescent="0.25">
      <c r="A102" t="s">
        <v>145</v>
      </c>
      <c r="B102" t="s">
        <v>183</v>
      </c>
      <c r="C102" s="16" t="s">
        <v>184</v>
      </c>
      <c r="D102">
        <v>108</v>
      </c>
      <c r="E102" s="2">
        <f t="shared" si="12"/>
        <v>97.2</v>
      </c>
      <c r="F102">
        <f t="shared" si="13"/>
        <v>108</v>
      </c>
      <c r="G102">
        <f t="shared" si="21"/>
        <v>108</v>
      </c>
      <c r="H102">
        <f>D102*0.94</f>
        <v>101.52</v>
      </c>
      <c r="I102">
        <f>D102*0.98</f>
        <v>105.84</v>
      </c>
      <c r="J102">
        <f>D102*0.94</f>
        <v>101.52</v>
      </c>
      <c r="K102">
        <f>D102*0.98</f>
        <v>105.84</v>
      </c>
      <c r="L102">
        <f>D102*0.9</f>
        <v>97.2</v>
      </c>
      <c r="M102">
        <f>D102*0.99</f>
        <v>106.92</v>
      </c>
      <c r="N102">
        <f>D102*0.99</f>
        <v>106.92</v>
      </c>
      <c r="O102">
        <f>D102</f>
        <v>108</v>
      </c>
    </row>
    <row r="103" spans="1:15" x14ac:dyDescent="0.25">
      <c r="A103" t="s">
        <v>145</v>
      </c>
      <c r="B103" t="s">
        <v>185</v>
      </c>
      <c r="C103" s="16">
        <v>216</v>
      </c>
      <c r="D103" s="16" t="s">
        <v>137</v>
      </c>
      <c r="E103" s="15" t="s">
        <v>137</v>
      </c>
      <c r="F103" s="16" t="s">
        <v>137</v>
      </c>
      <c r="G103" s="16" t="s">
        <v>137</v>
      </c>
      <c r="H103" s="16" t="s">
        <v>137</v>
      </c>
      <c r="I103" s="16" t="s">
        <v>137</v>
      </c>
      <c r="J103" s="16" t="s">
        <v>137</v>
      </c>
      <c r="K103" s="16" t="s">
        <v>137</v>
      </c>
      <c r="L103" s="16" t="s">
        <v>137</v>
      </c>
      <c r="M103" s="16" t="s">
        <v>137</v>
      </c>
      <c r="N103" s="16" t="s">
        <v>137</v>
      </c>
      <c r="O103" s="16" t="s">
        <v>137</v>
      </c>
    </row>
    <row r="104" spans="1:15" x14ac:dyDescent="0.25">
      <c r="A104" t="s">
        <v>145</v>
      </c>
      <c r="B104" t="s">
        <v>186</v>
      </c>
      <c r="C104" s="16">
        <v>460</v>
      </c>
      <c r="D104" s="16" t="s">
        <v>137</v>
      </c>
      <c r="E104" s="15" t="s">
        <v>137</v>
      </c>
      <c r="F104" s="16" t="s">
        <v>137</v>
      </c>
      <c r="G104" s="16" t="s">
        <v>137</v>
      </c>
      <c r="H104" s="16" t="s">
        <v>137</v>
      </c>
      <c r="I104" s="16" t="s">
        <v>137</v>
      </c>
      <c r="J104" s="16" t="s">
        <v>137</v>
      </c>
      <c r="K104" s="16" t="s">
        <v>137</v>
      </c>
      <c r="L104" s="16" t="s">
        <v>137</v>
      </c>
      <c r="M104" s="16" t="s">
        <v>137</v>
      </c>
      <c r="N104" s="16" t="s">
        <v>137</v>
      </c>
      <c r="O104" s="16" t="s">
        <v>137</v>
      </c>
    </row>
    <row r="105" spans="1:15" x14ac:dyDescent="0.25">
      <c r="A105" t="s">
        <v>145</v>
      </c>
      <c r="B105" t="s">
        <v>187</v>
      </c>
      <c r="C105" s="16">
        <v>470</v>
      </c>
      <c r="D105" s="16" t="s">
        <v>137</v>
      </c>
      <c r="E105" s="15" t="s">
        <v>137</v>
      </c>
      <c r="F105" s="16" t="s">
        <v>137</v>
      </c>
      <c r="G105" s="16" t="s">
        <v>137</v>
      </c>
      <c r="H105" s="16" t="s">
        <v>137</v>
      </c>
      <c r="I105" s="16" t="s">
        <v>137</v>
      </c>
      <c r="J105" s="16" t="s">
        <v>137</v>
      </c>
      <c r="K105" s="16" t="s">
        <v>137</v>
      </c>
      <c r="L105" s="16" t="s">
        <v>137</v>
      </c>
      <c r="M105" s="16" t="s">
        <v>137</v>
      </c>
      <c r="N105" s="16" t="s">
        <v>137</v>
      </c>
      <c r="O105" s="16" t="s">
        <v>137</v>
      </c>
    </row>
    <row r="106" spans="1:15" x14ac:dyDescent="0.25">
      <c r="A106" t="s">
        <v>145</v>
      </c>
      <c r="B106" t="s">
        <v>188</v>
      </c>
      <c r="C106" s="16">
        <v>473</v>
      </c>
      <c r="D106" s="16" t="s">
        <v>137</v>
      </c>
      <c r="E106" s="15" t="s">
        <v>137</v>
      </c>
      <c r="F106" s="16" t="s">
        <v>137</v>
      </c>
      <c r="G106" s="16" t="s">
        <v>137</v>
      </c>
      <c r="H106" s="16" t="s">
        <v>137</v>
      </c>
      <c r="I106" s="16" t="s">
        <v>137</v>
      </c>
      <c r="J106" s="16" t="s">
        <v>137</v>
      </c>
      <c r="K106" s="16" t="s">
        <v>137</v>
      </c>
      <c r="L106" s="16" t="s">
        <v>137</v>
      </c>
      <c r="M106" s="16" t="s">
        <v>137</v>
      </c>
      <c r="N106" s="16" t="s">
        <v>137</v>
      </c>
      <c r="O106" s="16" t="s">
        <v>137</v>
      </c>
    </row>
    <row r="107" spans="1:15" x14ac:dyDescent="0.25">
      <c r="A107" t="s">
        <v>145</v>
      </c>
      <c r="B107" t="s">
        <v>189</v>
      </c>
      <c r="C107" s="16">
        <v>743</v>
      </c>
      <c r="D107" s="16" t="s">
        <v>137</v>
      </c>
      <c r="E107" s="15" t="s">
        <v>137</v>
      </c>
      <c r="F107" s="16" t="s">
        <v>137</v>
      </c>
      <c r="G107" s="16" t="s">
        <v>137</v>
      </c>
      <c r="H107" s="16" t="s">
        <v>137</v>
      </c>
      <c r="I107" s="16" t="s">
        <v>137</v>
      </c>
      <c r="J107" s="16" t="s">
        <v>137</v>
      </c>
      <c r="K107" s="16" t="s">
        <v>137</v>
      </c>
      <c r="L107" s="16" t="s">
        <v>137</v>
      </c>
      <c r="M107" s="16" t="s">
        <v>137</v>
      </c>
      <c r="N107" s="16" t="s">
        <v>137</v>
      </c>
      <c r="O107" s="16" t="s">
        <v>137</v>
      </c>
    </row>
    <row r="108" spans="1:15" x14ac:dyDescent="0.25">
      <c r="A108" t="s">
        <v>145</v>
      </c>
      <c r="B108" t="s">
        <v>190</v>
      </c>
      <c r="C108" s="16">
        <v>19120</v>
      </c>
      <c r="D108" s="16" t="s">
        <v>137</v>
      </c>
      <c r="E108" s="15" t="s">
        <v>137</v>
      </c>
      <c r="F108" s="16" t="s">
        <v>137</v>
      </c>
      <c r="G108" s="16" t="s">
        <v>137</v>
      </c>
      <c r="H108" s="16" t="s">
        <v>137</v>
      </c>
      <c r="I108" s="16" t="s">
        <v>137</v>
      </c>
      <c r="J108" s="16" t="s">
        <v>137</v>
      </c>
      <c r="K108" s="16" t="s">
        <v>137</v>
      </c>
      <c r="L108" s="16" t="s">
        <v>137</v>
      </c>
      <c r="M108" s="16" t="s">
        <v>137</v>
      </c>
      <c r="N108" s="16" t="s">
        <v>137</v>
      </c>
      <c r="O108" s="16" t="s">
        <v>137</v>
      </c>
    </row>
    <row r="109" spans="1:15" x14ac:dyDescent="0.25">
      <c r="A109" t="s">
        <v>145</v>
      </c>
      <c r="B109" t="s">
        <v>191</v>
      </c>
      <c r="C109" s="16">
        <v>29826</v>
      </c>
      <c r="D109" s="16" t="s">
        <v>137</v>
      </c>
      <c r="E109" s="15" t="s">
        <v>137</v>
      </c>
      <c r="F109" s="16" t="s">
        <v>137</v>
      </c>
      <c r="G109" s="16" t="s">
        <v>137</v>
      </c>
      <c r="H109" s="16" t="s">
        <v>137</v>
      </c>
      <c r="I109" s="16" t="s">
        <v>137</v>
      </c>
      <c r="J109" s="16" t="s">
        <v>137</v>
      </c>
      <c r="K109" s="16" t="s">
        <v>137</v>
      </c>
      <c r="L109" s="16" t="s">
        <v>137</v>
      </c>
      <c r="M109" s="16" t="s">
        <v>137</v>
      </c>
      <c r="N109" s="16" t="s">
        <v>137</v>
      </c>
      <c r="O109" s="16" t="s">
        <v>137</v>
      </c>
    </row>
    <row r="110" spans="1:15" x14ac:dyDescent="0.25">
      <c r="A110" t="s">
        <v>145</v>
      </c>
      <c r="B110" t="s">
        <v>192</v>
      </c>
      <c r="C110" s="16">
        <v>29881</v>
      </c>
      <c r="D110" s="16" t="s">
        <v>137</v>
      </c>
      <c r="E110" s="15" t="s">
        <v>137</v>
      </c>
      <c r="F110" s="16" t="s">
        <v>137</v>
      </c>
      <c r="G110" s="16" t="s">
        <v>137</v>
      </c>
      <c r="H110" s="16" t="s">
        <v>137</v>
      </c>
      <c r="I110" s="16" t="s">
        <v>137</v>
      </c>
      <c r="J110" s="16" t="s">
        <v>137</v>
      </c>
      <c r="K110" s="16" t="s">
        <v>137</v>
      </c>
      <c r="L110" s="16" t="s">
        <v>137</v>
      </c>
      <c r="M110" s="16" t="s">
        <v>137</v>
      </c>
      <c r="N110" s="16" t="s">
        <v>137</v>
      </c>
      <c r="O110" s="16" t="s">
        <v>137</v>
      </c>
    </row>
    <row r="111" spans="1:15" x14ac:dyDescent="0.25">
      <c r="A111" t="s">
        <v>145</v>
      </c>
      <c r="B111" t="s">
        <v>193</v>
      </c>
      <c r="C111" s="16">
        <v>42820</v>
      </c>
      <c r="D111" s="16" t="s">
        <v>137</v>
      </c>
      <c r="E111" s="15" t="s">
        <v>137</v>
      </c>
      <c r="F111" s="16" t="s">
        <v>137</v>
      </c>
      <c r="G111" s="16" t="s">
        <v>137</v>
      </c>
      <c r="H111" s="16" t="s">
        <v>137</v>
      </c>
      <c r="I111" s="16" t="s">
        <v>137</v>
      </c>
      <c r="J111" s="16" t="s">
        <v>137</v>
      </c>
      <c r="K111" s="16" t="s">
        <v>137</v>
      </c>
      <c r="L111" s="16" t="s">
        <v>137</v>
      </c>
      <c r="M111" s="16" t="s">
        <v>137</v>
      </c>
      <c r="N111" s="16" t="s">
        <v>137</v>
      </c>
      <c r="O111" s="16" t="s">
        <v>137</v>
      </c>
    </row>
    <row r="112" spans="1:15" x14ac:dyDescent="0.25">
      <c r="A112" t="s">
        <v>145</v>
      </c>
      <c r="B112" t="s">
        <v>194</v>
      </c>
      <c r="C112" s="16">
        <v>43235</v>
      </c>
      <c r="D112" s="16" t="s">
        <v>137</v>
      </c>
      <c r="E112" s="15" t="s">
        <v>137</v>
      </c>
      <c r="F112" s="16" t="s">
        <v>137</v>
      </c>
      <c r="G112" s="16" t="s">
        <v>137</v>
      </c>
      <c r="H112" s="16" t="s">
        <v>137</v>
      </c>
      <c r="I112" s="16" t="s">
        <v>137</v>
      </c>
      <c r="J112" s="16" t="s">
        <v>137</v>
      </c>
      <c r="K112" s="16" t="s">
        <v>137</v>
      </c>
      <c r="L112" s="16" t="s">
        <v>137</v>
      </c>
      <c r="M112" s="16" t="s">
        <v>137</v>
      </c>
      <c r="N112" s="16" t="s">
        <v>137</v>
      </c>
      <c r="O112" s="16" t="s">
        <v>137</v>
      </c>
    </row>
    <row r="113" spans="1:15" x14ac:dyDescent="0.25">
      <c r="A113" t="s">
        <v>145</v>
      </c>
      <c r="B113" t="s">
        <v>195</v>
      </c>
      <c r="C113" s="16">
        <v>43239</v>
      </c>
      <c r="D113" s="16" t="s">
        <v>137</v>
      </c>
      <c r="E113" s="15" t="s">
        <v>137</v>
      </c>
      <c r="F113" s="16" t="s">
        <v>137</v>
      </c>
      <c r="G113" s="16" t="s">
        <v>137</v>
      </c>
      <c r="H113" s="16" t="s">
        <v>137</v>
      </c>
      <c r="I113" s="16" t="s">
        <v>137</v>
      </c>
      <c r="J113" s="16" t="s">
        <v>137</v>
      </c>
      <c r="K113" s="16" t="s">
        <v>137</v>
      </c>
      <c r="L113" s="16" t="s">
        <v>137</v>
      </c>
      <c r="M113" s="16" t="s">
        <v>137</v>
      </c>
      <c r="N113" s="16" t="s">
        <v>137</v>
      </c>
      <c r="O113" s="16" t="s">
        <v>137</v>
      </c>
    </row>
    <row r="114" spans="1:15" x14ac:dyDescent="0.25">
      <c r="A114" t="s">
        <v>145</v>
      </c>
      <c r="B114" t="s">
        <v>196</v>
      </c>
      <c r="C114" s="16">
        <v>45378</v>
      </c>
      <c r="D114" s="16" t="s">
        <v>137</v>
      </c>
      <c r="E114" s="15" t="s">
        <v>137</v>
      </c>
      <c r="F114" s="16" t="s">
        <v>137</v>
      </c>
      <c r="G114" s="16" t="s">
        <v>137</v>
      </c>
      <c r="H114" s="16" t="s">
        <v>137</v>
      </c>
      <c r="I114" s="16" t="s">
        <v>137</v>
      </c>
      <c r="J114" s="16" t="s">
        <v>137</v>
      </c>
      <c r="K114" s="16" t="s">
        <v>137</v>
      </c>
      <c r="L114" s="16" t="s">
        <v>137</v>
      </c>
      <c r="M114" s="16" t="s">
        <v>137</v>
      </c>
      <c r="N114" s="16" t="s">
        <v>137</v>
      </c>
      <c r="O114" s="16" t="s">
        <v>137</v>
      </c>
    </row>
    <row r="115" spans="1:15" x14ac:dyDescent="0.25">
      <c r="A115" t="s">
        <v>145</v>
      </c>
      <c r="B115" t="s">
        <v>197</v>
      </c>
      <c r="C115" s="16">
        <v>45380</v>
      </c>
      <c r="D115" s="16" t="s">
        <v>137</v>
      </c>
      <c r="E115" s="15" t="s">
        <v>137</v>
      </c>
      <c r="F115" s="16" t="s">
        <v>137</v>
      </c>
      <c r="G115" s="16" t="s">
        <v>137</v>
      </c>
      <c r="H115" s="16" t="s">
        <v>137</v>
      </c>
      <c r="I115" s="16" t="s">
        <v>137</v>
      </c>
      <c r="J115" s="16" t="s">
        <v>137</v>
      </c>
      <c r="K115" s="16" t="s">
        <v>137</v>
      </c>
      <c r="L115" s="16" t="s">
        <v>137</v>
      </c>
      <c r="M115" s="16" t="s">
        <v>137</v>
      </c>
      <c r="N115" s="16" t="s">
        <v>137</v>
      </c>
      <c r="O115" s="16" t="s">
        <v>137</v>
      </c>
    </row>
    <row r="116" spans="1:15" x14ac:dyDescent="0.25">
      <c r="A116" t="s">
        <v>145</v>
      </c>
      <c r="B116" t="s">
        <v>198</v>
      </c>
      <c r="C116" s="16">
        <v>45385</v>
      </c>
      <c r="D116" s="16" t="s">
        <v>137</v>
      </c>
      <c r="E116" s="15" t="s">
        <v>137</v>
      </c>
      <c r="F116" s="16" t="s">
        <v>137</v>
      </c>
      <c r="G116" s="16" t="s">
        <v>137</v>
      </c>
      <c r="H116" s="16" t="s">
        <v>137</v>
      </c>
      <c r="I116" s="16" t="s">
        <v>137</v>
      </c>
      <c r="J116" s="16" t="s">
        <v>137</v>
      </c>
      <c r="K116" s="16" t="s">
        <v>137</v>
      </c>
      <c r="L116" s="16" t="s">
        <v>137</v>
      </c>
      <c r="M116" s="16" t="s">
        <v>137</v>
      </c>
      <c r="N116" s="16" t="s">
        <v>137</v>
      </c>
      <c r="O116" s="16" t="s">
        <v>137</v>
      </c>
    </row>
    <row r="117" spans="1:15" x14ac:dyDescent="0.25">
      <c r="A117" t="s">
        <v>145</v>
      </c>
      <c r="B117" t="s">
        <v>199</v>
      </c>
      <c r="C117" s="16">
        <v>45391</v>
      </c>
      <c r="D117" s="16" t="s">
        <v>137</v>
      </c>
      <c r="E117" s="15" t="s">
        <v>137</v>
      </c>
      <c r="F117" s="16" t="s">
        <v>137</v>
      </c>
      <c r="G117" s="16" t="s">
        <v>137</v>
      </c>
      <c r="H117" s="16" t="s">
        <v>137</v>
      </c>
      <c r="I117" s="16" t="s">
        <v>137</v>
      </c>
      <c r="J117" s="16" t="s">
        <v>137</v>
      </c>
      <c r="K117" s="16" t="s">
        <v>137</v>
      </c>
      <c r="L117" s="16" t="s">
        <v>137</v>
      </c>
      <c r="M117" s="16" t="s">
        <v>137</v>
      </c>
      <c r="N117" s="16" t="s">
        <v>137</v>
      </c>
      <c r="O117" s="16" t="s">
        <v>137</v>
      </c>
    </row>
    <row r="118" spans="1:15" x14ac:dyDescent="0.25">
      <c r="A118" t="s">
        <v>145</v>
      </c>
      <c r="B118" t="s">
        <v>200</v>
      </c>
      <c r="C118" s="16">
        <v>47562</v>
      </c>
      <c r="D118" s="16" t="s">
        <v>137</v>
      </c>
      <c r="E118" s="15" t="s">
        <v>137</v>
      </c>
      <c r="F118" s="16" t="s">
        <v>137</v>
      </c>
      <c r="G118" s="16" t="s">
        <v>137</v>
      </c>
      <c r="H118" s="16" t="s">
        <v>137</v>
      </c>
      <c r="I118" s="16" t="s">
        <v>137</v>
      </c>
      <c r="J118" s="16" t="s">
        <v>137</v>
      </c>
      <c r="K118" s="16" t="s">
        <v>137</v>
      </c>
      <c r="L118" s="16" t="s">
        <v>137</v>
      </c>
      <c r="M118" s="16" t="s">
        <v>137</v>
      </c>
      <c r="N118" s="16" t="s">
        <v>137</v>
      </c>
      <c r="O118" s="16" t="s">
        <v>137</v>
      </c>
    </row>
    <row r="119" spans="1:15" x14ac:dyDescent="0.25">
      <c r="A119" t="s">
        <v>145</v>
      </c>
      <c r="B119" t="s">
        <v>201</v>
      </c>
      <c r="C119" s="16">
        <v>49505</v>
      </c>
      <c r="D119" s="16" t="s">
        <v>137</v>
      </c>
      <c r="E119" s="15" t="s">
        <v>137</v>
      </c>
      <c r="F119" s="16" t="s">
        <v>137</v>
      </c>
      <c r="G119" s="16" t="s">
        <v>137</v>
      </c>
      <c r="H119" s="16" t="s">
        <v>137</v>
      </c>
      <c r="I119" s="16" t="s">
        <v>137</v>
      </c>
      <c r="J119" s="16" t="s">
        <v>137</v>
      </c>
      <c r="K119" s="16" t="s">
        <v>137</v>
      </c>
      <c r="L119" s="16" t="s">
        <v>137</v>
      </c>
      <c r="M119" s="16" t="s">
        <v>137</v>
      </c>
      <c r="N119" s="16" t="s">
        <v>137</v>
      </c>
      <c r="O119" s="16" t="s">
        <v>137</v>
      </c>
    </row>
    <row r="120" spans="1:15" x14ac:dyDescent="0.25">
      <c r="A120" t="s">
        <v>145</v>
      </c>
      <c r="B120" t="s">
        <v>202</v>
      </c>
      <c r="C120" s="16">
        <v>55700</v>
      </c>
      <c r="D120" s="16" t="s">
        <v>137</v>
      </c>
      <c r="E120" s="15" t="s">
        <v>137</v>
      </c>
      <c r="F120" s="16" t="s">
        <v>137</v>
      </c>
      <c r="G120" s="16" t="s">
        <v>137</v>
      </c>
      <c r="H120" s="16" t="s">
        <v>137</v>
      </c>
      <c r="I120" s="16" t="s">
        <v>137</v>
      </c>
      <c r="J120" s="16" t="s">
        <v>137</v>
      </c>
      <c r="K120" s="16" t="s">
        <v>137</v>
      </c>
      <c r="L120" s="16" t="s">
        <v>137</v>
      </c>
      <c r="M120" s="16" t="s">
        <v>137</v>
      </c>
      <c r="N120" s="16" t="s">
        <v>137</v>
      </c>
      <c r="O120" s="16" t="s">
        <v>137</v>
      </c>
    </row>
    <row r="121" spans="1:15" x14ac:dyDescent="0.25">
      <c r="A121" t="s">
        <v>145</v>
      </c>
      <c r="B121" t="s">
        <v>203</v>
      </c>
      <c r="C121" s="16">
        <v>55866</v>
      </c>
      <c r="D121" s="16" t="s">
        <v>137</v>
      </c>
      <c r="E121" s="15" t="s">
        <v>137</v>
      </c>
      <c r="F121" s="16" t="s">
        <v>137</v>
      </c>
      <c r="G121" s="16" t="s">
        <v>137</v>
      </c>
      <c r="H121" s="16" t="s">
        <v>137</v>
      </c>
      <c r="I121" s="16" t="s">
        <v>137</v>
      </c>
      <c r="J121" s="16" t="s">
        <v>137</v>
      </c>
      <c r="K121" s="16" t="s">
        <v>137</v>
      </c>
      <c r="L121" s="16" t="s">
        <v>137</v>
      </c>
      <c r="M121" s="16" t="s">
        <v>137</v>
      </c>
      <c r="N121" s="16" t="s">
        <v>137</v>
      </c>
      <c r="O121" s="16" t="s">
        <v>137</v>
      </c>
    </row>
    <row r="122" spans="1:15" x14ac:dyDescent="0.25">
      <c r="A122" t="s">
        <v>145</v>
      </c>
      <c r="B122" t="s">
        <v>204</v>
      </c>
      <c r="C122" s="16">
        <v>59400</v>
      </c>
      <c r="D122" s="16" t="s">
        <v>137</v>
      </c>
      <c r="E122" s="15" t="s">
        <v>137</v>
      </c>
      <c r="F122" s="16" t="s">
        <v>137</v>
      </c>
      <c r="G122" s="16" t="s">
        <v>137</v>
      </c>
      <c r="H122" s="16" t="s">
        <v>137</v>
      </c>
      <c r="I122" s="16" t="s">
        <v>137</v>
      </c>
      <c r="J122" s="16" t="s">
        <v>137</v>
      </c>
      <c r="K122" s="16" t="s">
        <v>137</v>
      </c>
      <c r="L122" s="16" t="s">
        <v>137</v>
      </c>
      <c r="M122" s="16" t="s">
        <v>137</v>
      </c>
      <c r="N122" s="16" t="s">
        <v>137</v>
      </c>
      <c r="O122" s="16" t="s">
        <v>137</v>
      </c>
    </row>
    <row r="123" spans="1:15" x14ac:dyDescent="0.25">
      <c r="A123" t="s">
        <v>145</v>
      </c>
      <c r="B123" t="s">
        <v>205</v>
      </c>
      <c r="C123" s="16">
        <v>59510</v>
      </c>
      <c r="D123" s="16" t="s">
        <v>137</v>
      </c>
      <c r="E123" s="16" t="s">
        <v>137</v>
      </c>
      <c r="F123" s="16" t="s">
        <v>137</v>
      </c>
      <c r="G123" s="16" t="s">
        <v>137</v>
      </c>
      <c r="H123" s="16" t="s">
        <v>137</v>
      </c>
      <c r="I123" s="16" t="s">
        <v>137</v>
      </c>
      <c r="J123" s="16" t="s">
        <v>137</v>
      </c>
      <c r="K123" s="16" t="s">
        <v>137</v>
      </c>
      <c r="L123" s="16" t="s">
        <v>137</v>
      </c>
      <c r="M123" s="16" t="s">
        <v>137</v>
      </c>
      <c r="N123" s="16" t="s">
        <v>137</v>
      </c>
      <c r="O123" s="16" t="s">
        <v>137</v>
      </c>
    </row>
    <row r="124" spans="1:15" x14ac:dyDescent="0.25">
      <c r="A124" t="s">
        <v>145</v>
      </c>
      <c r="B124" t="s">
        <v>206</v>
      </c>
      <c r="C124" s="16">
        <v>59610</v>
      </c>
      <c r="D124" s="16" t="s">
        <v>137</v>
      </c>
      <c r="E124" s="16" t="s">
        <v>137</v>
      </c>
      <c r="F124" s="16" t="s">
        <v>137</v>
      </c>
      <c r="G124" s="16" t="s">
        <v>137</v>
      </c>
      <c r="H124" s="16" t="s">
        <v>137</v>
      </c>
      <c r="I124" s="16" t="s">
        <v>137</v>
      </c>
      <c r="J124" s="16" t="s">
        <v>137</v>
      </c>
      <c r="K124" s="16" t="s">
        <v>137</v>
      </c>
      <c r="L124" s="16" t="s">
        <v>137</v>
      </c>
      <c r="M124" s="16" t="s">
        <v>137</v>
      </c>
      <c r="N124" s="16" t="s">
        <v>137</v>
      </c>
      <c r="O124" s="16" t="s">
        <v>137</v>
      </c>
    </row>
    <row r="125" spans="1:15" x14ac:dyDescent="0.25">
      <c r="A125" t="s">
        <v>145</v>
      </c>
      <c r="B125" t="s">
        <v>207</v>
      </c>
      <c r="C125" s="16" t="s">
        <v>208</v>
      </c>
      <c r="D125" s="16" t="s">
        <v>137</v>
      </c>
      <c r="E125" s="16" t="s">
        <v>137</v>
      </c>
      <c r="F125" s="16" t="s">
        <v>137</v>
      </c>
      <c r="G125" s="16" t="s">
        <v>137</v>
      </c>
      <c r="H125" s="16" t="s">
        <v>137</v>
      </c>
      <c r="I125" s="16" t="s">
        <v>137</v>
      </c>
      <c r="J125" s="16" t="s">
        <v>137</v>
      </c>
      <c r="K125" s="16" t="s">
        <v>137</v>
      </c>
      <c r="L125" s="16" t="s">
        <v>137</v>
      </c>
      <c r="M125" s="16" t="s">
        <v>137</v>
      </c>
      <c r="N125" s="16" t="s">
        <v>137</v>
      </c>
      <c r="O125" s="16" t="s">
        <v>137</v>
      </c>
    </row>
    <row r="126" spans="1:15" x14ac:dyDescent="0.25">
      <c r="A126" t="s">
        <v>145</v>
      </c>
      <c r="B126" t="s">
        <v>209</v>
      </c>
      <c r="C126" s="16">
        <v>64483</v>
      </c>
      <c r="D126" s="16" t="s">
        <v>137</v>
      </c>
      <c r="E126" s="16" t="s">
        <v>137</v>
      </c>
      <c r="F126" s="16" t="s">
        <v>137</v>
      </c>
      <c r="G126" s="16" t="s">
        <v>137</v>
      </c>
      <c r="H126" s="16" t="s">
        <v>137</v>
      </c>
      <c r="I126" s="16" t="s">
        <v>137</v>
      </c>
      <c r="J126" s="16" t="s">
        <v>137</v>
      </c>
      <c r="K126" s="16" t="s">
        <v>137</v>
      </c>
      <c r="L126" s="16" t="s">
        <v>137</v>
      </c>
      <c r="M126" s="16" t="s">
        <v>137</v>
      </c>
      <c r="N126" s="16" t="s">
        <v>137</v>
      </c>
      <c r="O126" s="16" t="s">
        <v>137</v>
      </c>
    </row>
    <row r="127" spans="1:15" x14ac:dyDescent="0.25">
      <c r="A127" t="s">
        <v>145</v>
      </c>
      <c r="B127" t="s">
        <v>210</v>
      </c>
      <c r="C127" s="16">
        <v>66821</v>
      </c>
      <c r="D127" s="16" t="s">
        <v>137</v>
      </c>
      <c r="E127" s="16" t="s">
        <v>137</v>
      </c>
      <c r="F127" s="16" t="s">
        <v>137</v>
      </c>
      <c r="G127" s="16" t="s">
        <v>137</v>
      </c>
      <c r="H127" s="16" t="s">
        <v>137</v>
      </c>
      <c r="I127" s="16" t="s">
        <v>137</v>
      </c>
      <c r="J127" s="16" t="s">
        <v>137</v>
      </c>
      <c r="K127" s="16" t="s">
        <v>137</v>
      </c>
      <c r="L127" s="16" t="s">
        <v>137</v>
      </c>
      <c r="M127" s="16" t="s">
        <v>137</v>
      </c>
      <c r="N127" s="16" t="s">
        <v>137</v>
      </c>
      <c r="O127" s="16" t="s">
        <v>137</v>
      </c>
    </row>
    <row r="128" spans="1:15" x14ac:dyDescent="0.25">
      <c r="A128" t="s">
        <v>145</v>
      </c>
      <c r="B128" t="s">
        <v>211</v>
      </c>
      <c r="C128" s="16">
        <v>66984</v>
      </c>
      <c r="D128" s="16" t="s">
        <v>137</v>
      </c>
      <c r="E128" s="16" t="s">
        <v>137</v>
      </c>
      <c r="F128" s="16" t="s">
        <v>137</v>
      </c>
      <c r="G128" s="16" t="s">
        <v>137</v>
      </c>
      <c r="H128" s="16" t="s">
        <v>137</v>
      </c>
      <c r="I128" s="16" t="s">
        <v>137</v>
      </c>
      <c r="J128" s="16" t="s">
        <v>137</v>
      </c>
      <c r="K128" s="16" t="s">
        <v>137</v>
      </c>
      <c r="L128" s="16" t="s">
        <v>137</v>
      </c>
      <c r="M128" s="16" t="s">
        <v>137</v>
      </c>
      <c r="N128" s="16" t="s">
        <v>137</v>
      </c>
      <c r="O128" s="16" t="s">
        <v>137</v>
      </c>
    </row>
    <row r="129" spans="1:15" x14ac:dyDescent="0.25">
      <c r="A129" t="s">
        <v>145</v>
      </c>
      <c r="B129" t="s">
        <v>212</v>
      </c>
      <c r="C129" s="16">
        <v>93000</v>
      </c>
      <c r="D129" s="16" t="s">
        <v>137</v>
      </c>
      <c r="E129" s="16" t="s">
        <v>137</v>
      </c>
      <c r="F129" s="16" t="s">
        <v>137</v>
      </c>
      <c r="G129" s="16" t="s">
        <v>137</v>
      </c>
      <c r="H129" s="16" t="s">
        <v>137</v>
      </c>
      <c r="I129" s="16" t="s">
        <v>137</v>
      </c>
      <c r="J129" s="16" t="s">
        <v>137</v>
      </c>
      <c r="K129" s="16" t="s">
        <v>137</v>
      </c>
      <c r="L129" s="16" t="s">
        <v>137</v>
      </c>
      <c r="M129" s="16" t="s">
        <v>137</v>
      </c>
      <c r="N129" s="16" t="s">
        <v>137</v>
      </c>
      <c r="O129" s="16" t="s">
        <v>137</v>
      </c>
    </row>
    <row r="130" spans="1:15" x14ac:dyDescent="0.25">
      <c r="A130" t="s">
        <v>145</v>
      </c>
      <c r="B130" t="s">
        <v>213</v>
      </c>
      <c r="C130" s="16">
        <v>93452</v>
      </c>
      <c r="D130" s="16" t="s">
        <v>137</v>
      </c>
      <c r="E130" s="16" t="s">
        <v>137</v>
      </c>
      <c r="F130" s="16" t="s">
        <v>137</v>
      </c>
      <c r="G130" s="16" t="s">
        <v>137</v>
      </c>
      <c r="H130" s="16" t="s">
        <v>137</v>
      </c>
      <c r="I130" s="16" t="s">
        <v>137</v>
      </c>
      <c r="J130" s="16" t="s">
        <v>137</v>
      </c>
      <c r="K130" s="16" t="s">
        <v>137</v>
      </c>
      <c r="L130" s="16" t="s">
        <v>137</v>
      </c>
      <c r="M130" s="16" t="s">
        <v>137</v>
      </c>
      <c r="N130" s="16" t="s">
        <v>137</v>
      </c>
      <c r="O130" s="16" t="s">
        <v>137</v>
      </c>
    </row>
    <row r="131" spans="1:15" x14ac:dyDescent="0.25">
      <c r="A131" t="s">
        <v>145</v>
      </c>
      <c r="B131" t="s">
        <v>214</v>
      </c>
      <c r="C131" s="16">
        <v>95810</v>
      </c>
      <c r="D131" s="16" t="s">
        <v>137</v>
      </c>
      <c r="E131" s="16" t="s">
        <v>137</v>
      </c>
      <c r="F131" s="16" t="s">
        <v>137</v>
      </c>
      <c r="G131" s="16" t="s">
        <v>137</v>
      </c>
      <c r="H131" s="16" t="s">
        <v>137</v>
      </c>
      <c r="I131" s="16" t="s">
        <v>137</v>
      </c>
      <c r="J131" s="16" t="s">
        <v>137</v>
      </c>
      <c r="K131" s="16" t="s">
        <v>137</v>
      </c>
      <c r="L131" s="16" t="s">
        <v>137</v>
      </c>
      <c r="M131" s="16" t="s">
        <v>137</v>
      </c>
      <c r="N131" s="16" t="s">
        <v>137</v>
      </c>
      <c r="O131" s="16" t="s">
        <v>137</v>
      </c>
    </row>
    <row r="132" spans="1:15" x14ac:dyDescent="0.25">
      <c r="A132" t="s">
        <v>215</v>
      </c>
      <c r="B132" t="s">
        <v>216</v>
      </c>
      <c r="C132" s="16">
        <v>80048</v>
      </c>
      <c r="D132">
        <v>108</v>
      </c>
      <c r="E132" s="2">
        <f t="shared" ref="E132:E193" si="22">D132*0.9</f>
        <v>97.2</v>
      </c>
      <c r="F132">
        <v>108</v>
      </c>
      <c r="G132">
        <f t="shared" ref="G132:G195" si="23">D132</f>
        <v>108</v>
      </c>
      <c r="H132">
        <v>101.52</v>
      </c>
      <c r="I132">
        <v>105.84</v>
      </c>
      <c r="J132">
        <v>101.52</v>
      </c>
      <c r="K132">
        <v>105.84</v>
      </c>
      <c r="L132">
        <v>97.2</v>
      </c>
      <c r="M132">
        <v>106.92</v>
      </c>
      <c r="N132">
        <v>106.92</v>
      </c>
      <c r="O132">
        <v>108</v>
      </c>
    </row>
    <row r="133" spans="1:15" x14ac:dyDescent="0.25">
      <c r="A133" t="s">
        <v>215</v>
      </c>
      <c r="B133" t="s">
        <v>217</v>
      </c>
      <c r="C133" s="16">
        <v>80050</v>
      </c>
      <c r="D133">
        <v>243</v>
      </c>
      <c r="E133" s="2">
        <f t="shared" si="22"/>
        <v>218.70000000000002</v>
      </c>
      <c r="F133">
        <v>243</v>
      </c>
      <c r="G133">
        <f t="shared" si="23"/>
        <v>243</v>
      </c>
      <c r="H133">
        <v>228.42</v>
      </c>
      <c r="I133">
        <v>238.14</v>
      </c>
      <c r="J133">
        <v>228.42</v>
      </c>
      <c r="K133">
        <v>238.14</v>
      </c>
      <c r="L133">
        <v>218.7</v>
      </c>
      <c r="M133">
        <v>240.57</v>
      </c>
      <c r="N133">
        <v>240.57</v>
      </c>
      <c r="O133">
        <v>243</v>
      </c>
    </row>
    <row r="134" spans="1:15" x14ac:dyDescent="0.25">
      <c r="A134" t="s">
        <v>215</v>
      </c>
      <c r="B134" t="s">
        <v>218</v>
      </c>
      <c r="C134" s="16">
        <v>80050</v>
      </c>
      <c r="D134">
        <v>285</v>
      </c>
      <c r="E134" s="2">
        <f t="shared" si="22"/>
        <v>256.5</v>
      </c>
      <c r="F134">
        <v>285</v>
      </c>
      <c r="G134">
        <f t="shared" si="23"/>
        <v>285</v>
      </c>
      <c r="H134">
        <v>267.89999999999998</v>
      </c>
      <c r="I134">
        <v>279.3</v>
      </c>
      <c r="J134">
        <v>267.89999999999998</v>
      </c>
      <c r="K134">
        <v>279.3</v>
      </c>
      <c r="L134">
        <v>256.5</v>
      </c>
      <c r="M134">
        <v>282.14999999999998</v>
      </c>
      <c r="N134">
        <v>282.14999999999998</v>
      </c>
      <c r="O134">
        <v>285</v>
      </c>
    </row>
    <row r="135" spans="1:15" x14ac:dyDescent="0.25">
      <c r="A135" t="s">
        <v>215</v>
      </c>
      <c r="B135" t="s">
        <v>219</v>
      </c>
      <c r="C135" s="16">
        <v>80050</v>
      </c>
      <c r="D135">
        <v>260</v>
      </c>
      <c r="E135" s="2">
        <f t="shared" si="22"/>
        <v>234</v>
      </c>
      <c r="F135">
        <v>260</v>
      </c>
      <c r="G135">
        <f t="shared" si="23"/>
        <v>260</v>
      </c>
      <c r="H135">
        <v>244.4</v>
      </c>
      <c r="I135">
        <v>254.8</v>
      </c>
      <c r="J135">
        <v>244.4</v>
      </c>
      <c r="K135">
        <v>254.8</v>
      </c>
      <c r="L135">
        <v>234</v>
      </c>
      <c r="M135">
        <v>257.39999999999998</v>
      </c>
      <c r="N135">
        <v>257.39999999999998</v>
      </c>
      <c r="O135">
        <v>260</v>
      </c>
    </row>
    <row r="136" spans="1:15" x14ac:dyDescent="0.25">
      <c r="A136" t="s">
        <v>215</v>
      </c>
      <c r="B136" t="s">
        <v>220</v>
      </c>
      <c r="C136" s="16">
        <v>80051</v>
      </c>
      <c r="D136">
        <v>95</v>
      </c>
      <c r="E136" s="2">
        <f t="shared" si="22"/>
        <v>85.5</v>
      </c>
      <c r="F136">
        <v>95</v>
      </c>
      <c r="G136">
        <f t="shared" si="23"/>
        <v>95</v>
      </c>
      <c r="H136">
        <v>89.3</v>
      </c>
      <c r="I136">
        <v>93.1</v>
      </c>
      <c r="J136">
        <v>89.3</v>
      </c>
      <c r="K136">
        <v>93.1</v>
      </c>
      <c r="L136">
        <v>85.5</v>
      </c>
      <c r="M136">
        <v>94.05</v>
      </c>
      <c r="N136">
        <v>94.05</v>
      </c>
      <c r="O136">
        <v>95</v>
      </c>
    </row>
    <row r="137" spans="1:15" x14ac:dyDescent="0.25">
      <c r="A137" t="s">
        <v>215</v>
      </c>
      <c r="B137" t="s">
        <v>221</v>
      </c>
      <c r="C137" s="16">
        <v>80053</v>
      </c>
      <c r="D137">
        <v>140</v>
      </c>
      <c r="E137" s="2">
        <f t="shared" si="22"/>
        <v>126</v>
      </c>
      <c r="F137">
        <v>140</v>
      </c>
      <c r="G137">
        <f t="shared" si="23"/>
        <v>140</v>
      </c>
      <c r="H137">
        <v>131.6</v>
      </c>
      <c r="I137">
        <v>137.19999999999999</v>
      </c>
      <c r="J137">
        <v>131.6</v>
      </c>
      <c r="K137">
        <v>137.19999999999999</v>
      </c>
      <c r="L137">
        <v>126</v>
      </c>
      <c r="M137">
        <v>138.6</v>
      </c>
      <c r="N137">
        <v>138.6</v>
      </c>
      <c r="O137">
        <v>140</v>
      </c>
    </row>
    <row r="138" spans="1:15" x14ac:dyDescent="0.25">
      <c r="A138" t="s">
        <v>215</v>
      </c>
      <c r="B138" t="s">
        <v>222</v>
      </c>
      <c r="C138" s="16">
        <v>80061</v>
      </c>
      <c r="D138">
        <v>194</v>
      </c>
      <c r="E138" s="2">
        <f t="shared" si="22"/>
        <v>174.6</v>
      </c>
      <c r="F138">
        <v>194</v>
      </c>
      <c r="G138">
        <f t="shared" si="23"/>
        <v>194</v>
      </c>
      <c r="H138">
        <v>182.36</v>
      </c>
      <c r="I138">
        <v>190.12</v>
      </c>
      <c r="J138">
        <v>182.36</v>
      </c>
      <c r="K138">
        <v>190.12</v>
      </c>
      <c r="L138">
        <v>174.6</v>
      </c>
      <c r="M138">
        <v>192.06</v>
      </c>
      <c r="N138">
        <v>192.06</v>
      </c>
      <c r="O138">
        <v>194</v>
      </c>
    </row>
    <row r="139" spans="1:15" x14ac:dyDescent="0.25">
      <c r="A139" t="s">
        <v>215</v>
      </c>
      <c r="B139" t="s">
        <v>223</v>
      </c>
      <c r="C139" s="16">
        <v>80069</v>
      </c>
      <c r="D139">
        <v>126</v>
      </c>
      <c r="E139" s="2">
        <f t="shared" si="22"/>
        <v>113.4</v>
      </c>
      <c r="F139">
        <v>126</v>
      </c>
      <c r="G139">
        <f t="shared" si="23"/>
        <v>126</v>
      </c>
      <c r="H139">
        <v>118.44</v>
      </c>
      <c r="I139">
        <v>123.48</v>
      </c>
      <c r="J139">
        <v>118.44</v>
      </c>
      <c r="K139">
        <v>123.48</v>
      </c>
      <c r="L139">
        <v>113.4</v>
      </c>
      <c r="M139">
        <v>124.74</v>
      </c>
      <c r="N139">
        <v>124.74</v>
      </c>
      <c r="O139">
        <v>126</v>
      </c>
    </row>
    <row r="140" spans="1:15" x14ac:dyDescent="0.25">
      <c r="A140" t="s">
        <v>215</v>
      </c>
      <c r="B140" t="s">
        <v>224</v>
      </c>
      <c r="C140" s="16">
        <v>80076</v>
      </c>
      <c r="D140">
        <v>119</v>
      </c>
      <c r="E140" s="2">
        <f t="shared" si="22"/>
        <v>107.10000000000001</v>
      </c>
      <c r="F140">
        <v>119</v>
      </c>
      <c r="G140">
        <f t="shared" si="23"/>
        <v>119</v>
      </c>
      <c r="H140">
        <v>111.86</v>
      </c>
      <c r="I140">
        <v>116.62</v>
      </c>
      <c r="J140">
        <v>111.86</v>
      </c>
      <c r="K140">
        <v>116.62</v>
      </c>
      <c r="L140">
        <v>107.1</v>
      </c>
      <c r="M140">
        <v>117.81</v>
      </c>
      <c r="N140">
        <v>117.81</v>
      </c>
      <c r="O140">
        <v>119</v>
      </c>
    </row>
    <row r="141" spans="1:15" x14ac:dyDescent="0.25">
      <c r="A141" t="s">
        <v>215</v>
      </c>
      <c r="B141" t="s">
        <v>225</v>
      </c>
      <c r="C141" s="16">
        <v>80150</v>
      </c>
      <c r="D141">
        <v>106</v>
      </c>
      <c r="E141" s="2">
        <f t="shared" si="22"/>
        <v>95.4</v>
      </c>
      <c r="F141">
        <v>106</v>
      </c>
      <c r="G141">
        <f t="shared" si="23"/>
        <v>106</v>
      </c>
      <c r="H141">
        <v>99.64</v>
      </c>
      <c r="I141">
        <v>103.88</v>
      </c>
      <c r="J141">
        <v>99.64</v>
      </c>
      <c r="K141">
        <v>103.88</v>
      </c>
      <c r="L141">
        <v>95.4</v>
      </c>
      <c r="M141">
        <v>104.94</v>
      </c>
      <c r="N141">
        <v>104.94</v>
      </c>
      <c r="O141">
        <v>106</v>
      </c>
    </row>
    <row r="142" spans="1:15" x14ac:dyDescent="0.25">
      <c r="A142" t="s">
        <v>215</v>
      </c>
      <c r="B142" t="s">
        <v>226</v>
      </c>
      <c r="C142" s="16">
        <v>80150</v>
      </c>
      <c r="D142">
        <v>34</v>
      </c>
      <c r="E142" s="2">
        <f t="shared" si="22"/>
        <v>30.6</v>
      </c>
      <c r="F142">
        <v>34</v>
      </c>
      <c r="G142">
        <f t="shared" si="23"/>
        <v>34</v>
      </c>
      <c r="H142">
        <v>31.96</v>
      </c>
      <c r="I142">
        <v>33.32</v>
      </c>
      <c r="J142">
        <v>31.96</v>
      </c>
      <c r="K142">
        <v>33.32</v>
      </c>
      <c r="L142">
        <v>30.6</v>
      </c>
      <c r="M142">
        <v>33.659999999999997</v>
      </c>
      <c r="N142">
        <v>33.659999999999997</v>
      </c>
      <c r="O142">
        <v>34</v>
      </c>
    </row>
    <row r="143" spans="1:15" x14ac:dyDescent="0.25">
      <c r="A143" t="s">
        <v>215</v>
      </c>
      <c r="B143" t="s">
        <v>227</v>
      </c>
      <c r="C143" s="16">
        <v>80156</v>
      </c>
      <c r="D143">
        <v>28</v>
      </c>
      <c r="E143" s="2">
        <f t="shared" si="22"/>
        <v>25.2</v>
      </c>
      <c r="F143">
        <v>28</v>
      </c>
      <c r="G143">
        <f t="shared" si="23"/>
        <v>28</v>
      </c>
      <c r="H143">
        <v>26.32</v>
      </c>
      <c r="I143">
        <v>27.44</v>
      </c>
      <c r="J143">
        <v>26.32</v>
      </c>
      <c r="K143">
        <v>27.44</v>
      </c>
      <c r="L143">
        <v>25.2</v>
      </c>
      <c r="M143">
        <v>27.72</v>
      </c>
      <c r="N143">
        <v>27.72</v>
      </c>
      <c r="O143">
        <v>28</v>
      </c>
    </row>
    <row r="144" spans="1:15" x14ac:dyDescent="0.25">
      <c r="A144" t="s">
        <v>215</v>
      </c>
      <c r="B144" t="s">
        <v>228</v>
      </c>
      <c r="C144" s="16">
        <v>80162</v>
      </c>
      <c r="D144">
        <v>28</v>
      </c>
      <c r="E144" s="2">
        <f t="shared" si="22"/>
        <v>25.2</v>
      </c>
      <c r="F144">
        <v>28</v>
      </c>
      <c r="G144">
        <f t="shared" si="23"/>
        <v>28</v>
      </c>
      <c r="H144">
        <v>26.32</v>
      </c>
      <c r="I144">
        <v>27.44</v>
      </c>
      <c r="J144">
        <v>26.32</v>
      </c>
      <c r="K144">
        <v>27.44</v>
      </c>
      <c r="L144">
        <v>25.2</v>
      </c>
      <c r="M144">
        <v>27.72</v>
      </c>
      <c r="N144">
        <v>27.72</v>
      </c>
      <c r="O144">
        <v>28</v>
      </c>
    </row>
    <row r="145" spans="1:15" x14ac:dyDescent="0.25">
      <c r="A145" t="s">
        <v>215</v>
      </c>
      <c r="B145" t="s">
        <v>229</v>
      </c>
      <c r="C145" s="16">
        <v>80164</v>
      </c>
      <c r="D145">
        <v>42</v>
      </c>
      <c r="E145" s="2">
        <f t="shared" si="22"/>
        <v>37.800000000000004</v>
      </c>
      <c r="F145">
        <v>42</v>
      </c>
      <c r="G145">
        <f t="shared" si="23"/>
        <v>42</v>
      </c>
      <c r="H145">
        <v>39.479999999999997</v>
      </c>
      <c r="I145">
        <v>41.16</v>
      </c>
      <c r="J145">
        <v>39.479999999999997</v>
      </c>
      <c r="K145">
        <v>41.16</v>
      </c>
      <c r="L145">
        <v>37.799999999999997</v>
      </c>
      <c r="M145">
        <v>41.58</v>
      </c>
      <c r="N145">
        <v>41.58</v>
      </c>
      <c r="O145">
        <v>42</v>
      </c>
    </row>
    <row r="146" spans="1:15" x14ac:dyDescent="0.25">
      <c r="A146" t="s">
        <v>215</v>
      </c>
      <c r="B146" t="s">
        <v>230</v>
      </c>
      <c r="C146" s="16">
        <v>80171</v>
      </c>
      <c r="D146">
        <v>80</v>
      </c>
      <c r="E146" s="2">
        <f t="shared" si="22"/>
        <v>72</v>
      </c>
      <c r="F146">
        <v>80</v>
      </c>
      <c r="G146">
        <f t="shared" si="23"/>
        <v>80</v>
      </c>
      <c r="H146">
        <v>75.2</v>
      </c>
      <c r="I146">
        <v>78.400000000000006</v>
      </c>
      <c r="J146">
        <v>75.2</v>
      </c>
      <c r="K146">
        <v>78.400000000000006</v>
      </c>
      <c r="L146">
        <v>72</v>
      </c>
      <c r="M146">
        <v>79.2</v>
      </c>
      <c r="N146">
        <v>79.2</v>
      </c>
      <c r="O146">
        <v>80</v>
      </c>
    </row>
    <row r="147" spans="1:15" x14ac:dyDescent="0.25">
      <c r="A147" t="s">
        <v>215</v>
      </c>
      <c r="B147" t="s">
        <v>231</v>
      </c>
      <c r="C147" s="16">
        <v>80177</v>
      </c>
      <c r="D147">
        <v>63</v>
      </c>
      <c r="E147" s="2">
        <f t="shared" si="22"/>
        <v>56.7</v>
      </c>
      <c r="F147">
        <v>63</v>
      </c>
      <c r="G147">
        <f t="shared" si="23"/>
        <v>63</v>
      </c>
      <c r="H147">
        <v>59.22</v>
      </c>
      <c r="I147">
        <v>61.74</v>
      </c>
      <c r="J147">
        <v>59.22</v>
      </c>
      <c r="K147">
        <v>61.74</v>
      </c>
      <c r="L147">
        <v>56.7</v>
      </c>
      <c r="M147">
        <v>62.37</v>
      </c>
      <c r="N147">
        <v>62.37</v>
      </c>
      <c r="O147">
        <v>63</v>
      </c>
    </row>
    <row r="148" spans="1:15" x14ac:dyDescent="0.25">
      <c r="A148" t="s">
        <v>215</v>
      </c>
      <c r="B148" t="s">
        <v>232</v>
      </c>
      <c r="C148" s="16">
        <v>80178</v>
      </c>
      <c r="D148">
        <v>15</v>
      </c>
      <c r="E148" s="2">
        <f t="shared" si="22"/>
        <v>13.5</v>
      </c>
      <c r="F148">
        <v>15</v>
      </c>
      <c r="G148">
        <f t="shared" si="23"/>
        <v>15</v>
      </c>
      <c r="H148">
        <v>14.1</v>
      </c>
      <c r="I148">
        <v>14.7</v>
      </c>
      <c r="J148">
        <v>14.1</v>
      </c>
      <c r="K148">
        <v>14.7</v>
      </c>
      <c r="L148">
        <v>13.5</v>
      </c>
      <c r="M148">
        <v>14.85</v>
      </c>
      <c r="N148">
        <v>14.85</v>
      </c>
      <c r="O148">
        <v>15</v>
      </c>
    </row>
    <row r="149" spans="1:15" x14ac:dyDescent="0.25">
      <c r="A149" t="s">
        <v>215</v>
      </c>
      <c r="B149" t="s">
        <v>233</v>
      </c>
      <c r="C149" s="16">
        <v>80183</v>
      </c>
      <c r="D149">
        <v>99</v>
      </c>
      <c r="E149" s="2">
        <f t="shared" si="22"/>
        <v>89.100000000000009</v>
      </c>
      <c r="F149">
        <v>99</v>
      </c>
      <c r="G149">
        <f t="shared" si="23"/>
        <v>99</v>
      </c>
      <c r="H149">
        <v>93.06</v>
      </c>
      <c r="I149">
        <v>97.02</v>
      </c>
      <c r="J149">
        <v>93.06</v>
      </c>
      <c r="K149">
        <v>97.02</v>
      </c>
      <c r="L149">
        <v>89.1</v>
      </c>
      <c r="M149">
        <v>98.01</v>
      </c>
      <c r="N149">
        <v>98.01</v>
      </c>
      <c r="O149">
        <v>99</v>
      </c>
    </row>
    <row r="150" spans="1:15" x14ac:dyDescent="0.25">
      <c r="A150" t="s">
        <v>215</v>
      </c>
      <c r="B150" t="s">
        <v>234</v>
      </c>
      <c r="C150" s="16">
        <v>80184</v>
      </c>
      <c r="D150">
        <v>55.5</v>
      </c>
      <c r="E150" s="2">
        <f t="shared" si="22"/>
        <v>49.95</v>
      </c>
      <c r="F150">
        <v>55.5</v>
      </c>
      <c r="G150">
        <f t="shared" si="23"/>
        <v>55.5</v>
      </c>
      <c r="H150">
        <v>52.17</v>
      </c>
      <c r="I150">
        <v>54.39</v>
      </c>
      <c r="J150">
        <v>52.17</v>
      </c>
      <c r="K150">
        <v>54.39</v>
      </c>
      <c r="L150">
        <v>49.95</v>
      </c>
      <c r="M150">
        <v>54.945</v>
      </c>
      <c r="N150">
        <v>54.945</v>
      </c>
      <c r="O150">
        <v>55.5</v>
      </c>
    </row>
    <row r="151" spans="1:15" x14ac:dyDescent="0.25">
      <c r="A151" t="s">
        <v>215</v>
      </c>
      <c r="B151" t="s">
        <v>235</v>
      </c>
      <c r="C151" s="16">
        <v>80185</v>
      </c>
      <c r="D151">
        <v>28</v>
      </c>
      <c r="E151" s="2">
        <f t="shared" si="22"/>
        <v>25.2</v>
      </c>
      <c r="F151">
        <v>28</v>
      </c>
      <c r="G151">
        <f t="shared" si="23"/>
        <v>28</v>
      </c>
      <c r="H151">
        <v>26.32</v>
      </c>
      <c r="I151">
        <v>27.44</v>
      </c>
      <c r="J151">
        <v>26.32</v>
      </c>
      <c r="K151">
        <v>27.44</v>
      </c>
      <c r="L151">
        <v>25.2</v>
      </c>
      <c r="M151">
        <v>27.72</v>
      </c>
      <c r="N151">
        <v>27.72</v>
      </c>
      <c r="O151">
        <v>28</v>
      </c>
    </row>
    <row r="152" spans="1:15" x14ac:dyDescent="0.25">
      <c r="A152" t="s">
        <v>215</v>
      </c>
      <c r="B152" t="s">
        <v>236</v>
      </c>
      <c r="C152" s="16">
        <v>80185</v>
      </c>
      <c r="D152">
        <v>153</v>
      </c>
      <c r="E152" s="2">
        <f t="shared" si="22"/>
        <v>137.70000000000002</v>
      </c>
      <c r="F152">
        <v>153</v>
      </c>
      <c r="G152">
        <f t="shared" si="23"/>
        <v>153</v>
      </c>
      <c r="H152">
        <v>143.82</v>
      </c>
      <c r="I152">
        <v>149.94</v>
      </c>
      <c r="J152">
        <v>143.82</v>
      </c>
      <c r="K152">
        <v>149.94</v>
      </c>
      <c r="L152">
        <v>137.69999999999999</v>
      </c>
      <c r="M152">
        <v>151.47</v>
      </c>
      <c r="N152">
        <v>151.47</v>
      </c>
      <c r="O152">
        <v>153</v>
      </c>
    </row>
    <row r="153" spans="1:15" x14ac:dyDescent="0.25">
      <c r="A153" t="s">
        <v>215</v>
      </c>
      <c r="B153" t="s">
        <v>237</v>
      </c>
      <c r="C153" s="16">
        <v>80197</v>
      </c>
      <c r="D153">
        <v>147</v>
      </c>
      <c r="E153" s="2">
        <f t="shared" si="22"/>
        <v>132.30000000000001</v>
      </c>
      <c r="F153">
        <v>147</v>
      </c>
      <c r="G153">
        <f t="shared" si="23"/>
        <v>147</v>
      </c>
      <c r="H153">
        <v>138.18</v>
      </c>
      <c r="I153">
        <v>144.06</v>
      </c>
      <c r="J153">
        <v>138.18</v>
      </c>
      <c r="K153">
        <v>144.06</v>
      </c>
      <c r="L153">
        <v>132.30000000000001</v>
      </c>
      <c r="M153">
        <v>145.53</v>
      </c>
      <c r="N153">
        <v>145.53</v>
      </c>
      <c r="O153">
        <v>147</v>
      </c>
    </row>
    <row r="154" spans="1:15" x14ac:dyDescent="0.25">
      <c r="A154" t="s">
        <v>215</v>
      </c>
      <c r="B154" t="s">
        <v>238</v>
      </c>
      <c r="C154" s="16">
        <v>80198</v>
      </c>
      <c r="D154">
        <v>55</v>
      </c>
      <c r="E154" s="2">
        <f t="shared" si="22"/>
        <v>49.5</v>
      </c>
      <c r="F154">
        <v>55</v>
      </c>
      <c r="G154">
        <f t="shared" si="23"/>
        <v>55</v>
      </c>
      <c r="H154">
        <v>51.7</v>
      </c>
      <c r="I154">
        <v>53.9</v>
      </c>
      <c r="J154">
        <v>51.7</v>
      </c>
      <c r="K154">
        <v>53.9</v>
      </c>
      <c r="L154">
        <v>49.5</v>
      </c>
      <c r="M154">
        <v>54.45</v>
      </c>
      <c r="N154">
        <v>54.45</v>
      </c>
      <c r="O154">
        <v>55</v>
      </c>
    </row>
    <row r="155" spans="1:15" x14ac:dyDescent="0.25">
      <c r="A155" t="s">
        <v>215</v>
      </c>
      <c r="B155" t="s">
        <v>239</v>
      </c>
      <c r="C155" s="16">
        <v>80200</v>
      </c>
      <c r="D155">
        <v>69.5</v>
      </c>
      <c r="E155" s="2">
        <f t="shared" si="22"/>
        <v>62.550000000000004</v>
      </c>
      <c r="F155">
        <v>69.5</v>
      </c>
      <c r="G155">
        <f t="shared" si="23"/>
        <v>69.5</v>
      </c>
      <c r="H155">
        <v>65.33</v>
      </c>
      <c r="I155">
        <v>68.11</v>
      </c>
      <c r="J155">
        <v>65.33</v>
      </c>
      <c r="K155">
        <v>68.11</v>
      </c>
      <c r="L155">
        <v>62.55</v>
      </c>
      <c r="M155">
        <v>68.805000000000007</v>
      </c>
      <c r="N155">
        <v>68.805000000000007</v>
      </c>
      <c r="O155">
        <v>69.5</v>
      </c>
    </row>
    <row r="156" spans="1:15" x14ac:dyDescent="0.25">
      <c r="A156" t="s">
        <v>215</v>
      </c>
      <c r="B156" t="s">
        <v>240</v>
      </c>
      <c r="C156" s="16">
        <v>80200</v>
      </c>
      <c r="D156">
        <v>69.5</v>
      </c>
      <c r="E156" s="2">
        <f t="shared" si="22"/>
        <v>62.550000000000004</v>
      </c>
      <c r="F156">
        <v>69.5</v>
      </c>
      <c r="G156">
        <f t="shared" si="23"/>
        <v>69.5</v>
      </c>
      <c r="H156">
        <v>65.33</v>
      </c>
      <c r="I156">
        <v>68.11</v>
      </c>
      <c r="J156">
        <v>65.33</v>
      </c>
      <c r="K156">
        <v>68.11</v>
      </c>
      <c r="L156">
        <v>62.55</v>
      </c>
      <c r="M156">
        <v>68.805000000000007</v>
      </c>
      <c r="N156">
        <v>68.805000000000007</v>
      </c>
      <c r="O156">
        <v>69.5</v>
      </c>
    </row>
    <row r="157" spans="1:15" x14ac:dyDescent="0.25">
      <c r="A157" t="s">
        <v>215</v>
      </c>
      <c r="B157" t="s">
        <v>241</v>
      </c>
      <c r="C157" s="16">
        <v>80201</v>
      </c>
      <c r="D157">
        <v>85</v>
      </c>
      <c r="E157" s="2">
        <f t="shared" si="22"/>
        <v>76.5</v>
      </c>
      <c r="F157">
        <v>85</v>
      </c>
      <c r="G157">
        <f t="shared" si="23"/>
        <v>85</v>
      </c>
      <c r="H157">
        <v>79.900000000000006</v>
      </c>
      <c r="I157">
        <v>83.3</v>
      </c>
      <c r="J157">
        <v>79.900000000000006</v>
      </c>
      <c r="K157">
        <v>83.3</v>
      </c>
      <c r="L157">
        <v>76.5</v>
      </c>
      <c r="M157">
        <v>84.15</v>
      </c>
      <c r="N157">
        <v>84.15</v>
      </c>
      <c r="O157">
        <v>85</v>
      </c>
    </row>
    <row r="158" spans="1:15" x14ac:dyDescent="0.25">
      <c r="A158" t="s">
        <v>215</v>
      </c>
      <c r="B158" t="s">
        <v>242</v>
      </c>
      <c r="C158" s="16">
        <v>80202</v>
      </c>
      <c r="D158">
        <v>153</v>
      </c>
      <c r="E158" s="2">
        <f t="shared" si="22"/>
        <v>137.70000000000002</v>
      </c>
      <c r="F158">
        <v>153</v>
      </c>
      <c r="G158">
        <f t="shared" si="23"/>
        <v>153</v>
      </c>
      <c r="H158">
        <v>143.82</v>
      </c>
      <c r="I158">
        <v>149.94</v>
      </c>
      <c r="J158">
        <v>143.82</v>
      </c>
      <c r="K158">
        <v>149.94</v>
      </c>
      <c r="L158">
        <v>137.69999999999999</v>
      </c>
      <c r="M158">
        <v>151.47</v>
      </c>
      <c r="N158">
        <v>151.47</v>
      </c>
      <c r="O158">
        <v>153</v>
      </c>
    </row>
    <row r="159" spans="1:15" x14ac:dyDescent="0.25">
      <c r="A159" t="s">
        <v>215</v>
      </c>
      <c r="B159" t="s">
        <v>243</v>
      </c>
      <c r="C159" s="16">
        <v>80202</v>
      </c>
      <c r="D159">
        <v>153</v>
      </c>
      <c r="E159" s="2">
        <f t="shared" si="22"/>
        <v>137.70000000000002</v>
      </c>
      <c r="F159">
        <v>153</v>
      </c>
      <c r="G159">
        <f t="shared" si="23"/>
        <v>153</v>
      </c>
      <c r="H159">
        <v>143.82</v>
      </c>
      <c r="I159">
        <v>149.94</v>
      </c>
      <c r="J159">
        <v>143.82</v>
      </c>
      <c r="K159">
        <v>149.94</v>
      </c>
      <c r="L159">
        <v>137.69999999999999</v>
      </c>
      <c r="M159">
        <v>151.47</v>
      </c>
      <c r="N159">
        <v>151.47</v>
      </c>
      <c r="O159">
        <v>153</v>
      </c>
    </row>
    <row r="160" spans="1:15" x14ac:dyDescent="0.25">
      <c r="A160" t="s">
        <v>215</v>
      </c>
      <c r="B160" t="s">
        <v>244</v>
      </c>
      <c r="C160" s="16">
        <v>80202</v>
      </c>
      <c r="D160">
        <v>160</v>
      </c>
      <c r="E160" s="2">
        <f t="shared" si="22"/>
        <v>144</v>
      </c>
      <c r="F160">
        <v>160</v>
      </c>
      <c r="G160">
        <f t="shared" si="23"/>
        <v>160</v>
      </c>
      <c r="H160">
        <v>150.4</v>
      </c>
      <c r="I160">
        <v>156.80000000000001</v>
      </c>
      <c r="J160">
        <v>150.4</v>
      </c>
      <c r="K160">
        <v>156.80000000000001</v>
      </c>
      <c r="L160">
        <v>144</v>
      </c>
      <c r="M160">
        <v>158.4</v>
      </c>
      <c r="N160">
        <v>158.4</v>
      </c>
      <c r="O160">
        <v>160</v>
      </c>
    </row>
    <row r="161" spans="1:15" x14ac:dyDescent="0.25">
      <c r="A161" t="s">
        <v>215</v>
      </c>
      <c r="B161" t="s">
        <v>245</v>
      </c>
      <c r="C161" s="16">
        <v>80202</v>
      </c>
      <c r="D161">
        <v>160</v>
      </c>
      <c r="E161" s="2">
        <f t="shared" si="22"/>
        <v>144</v>
      </c>
      <c r="F161">
        <v>160</v>
      </c>
      <c r="G161">
        <f t="shared" si="23"/>
        <v>160</v>
      </c>
      <c r="H161">
        <v>150.4</v>
      </c>
      <c r="I161">
        <v>156.80000000000001</v>
      </c>
      <c r="J161">
        <v>150.4</v>
      </c>
      <c r="K161">
        <v>156.80000000000001</v>
      </c>
      <c r="L161">
        <v>144</v>
      </c>
      <c r="M161">
        <v>158.4</v>
      </c>
      <c r="N161">
        <v>158.4</v>
      </c>
      <c r="O161">
        <v>160</v>
      </c>
    </row>
    <row r="162" spans="1:15" x14ac:dyDescent="0.25">
      <c r="A162" t="s">
        <v>215</v>
      </c>
      <c r="B162" t="s">
        <v>246</v>
      </c>
      <c r="C162" s="16">
        <v>80299</v>
      </c>
      <c r="D162">
        <v>178</v>
      </c>
      <c r="E162" s="2">
        <f t="shared" si="22"/>
        <v>160.20000000000002</v>
      </c>
      <c r="F162">
        <v>178</v>
      </c>
      <c r="G162">
        <f t="shared" si="23"/>
        <v>178</v>
      </c>
      <c r="H162">
        <v>167.32</v>
      </c>
      <c r="I162">
        <v>174.44</v>
      </c>
      <c r="J162">
        <v>167.32</v>
      </c>
      <c r="K162">
        <v>174.44</v>
      </c>
      <c r="L162">
        <v>160.19999999999999</v>
      </c>
      <c r="M162">
        <v>176.22</v>
      </c>
      <c r="N162">
        <v>176.22</v>
      </c>
      <c r="O162">
        <v>178</v>
      </c>
    </row>
    <row r="163" spans="1:15" x14ac:dyDescent="0.25">
      <c r="A163" t="s">
        <v>215</v>
      </c>
      <c r="B163" t="s">
        <v>247</v>
      </c>
      <c r="C163" s="16">
        <v>80305</v>
      </c>
      <c r="D163">
        <v>183</v>
      </c>
      <c r="E163" s="2">
        <f t="shared" si="22"/>
        <v>164.70000000000002</v>
      </c>
      <c r="F163">
        <v>183</v>
      </c>
      <c r="G163">
        <f t="shared" si="23"/>
        <v>183</v>
      </c>
      <c r="H163">
        <v>172.02</v>
      </c>
      <c r="I163">
        <v>179.34</v>
      </c>
      <c r="J163">
        <v>172.02</v>
      </c>
      <c r="K163">
        <v>179.34</v>
      </c>
      <c r="L163">
        <v>164.7</v>
      </c>
      <c r="M163">
        <v>181.17</v>
      </c>
      <c r="N163">
        <v>181.17</v>
      </c>
      <c r="O163">
        <v>183</v>
      </c>
    </row>
    <row r="164" spans="1:15" x14ac:dyDescent="0.25">
      <c r="A164" t="s">
        <v>215</v>
      </c>
      <c r="B164" t="s">
        <v>248</v>
      </c>
      <c r="C164" s="16">
        <v>80307</v>
      </c>
      <c r="D164">
        <v>134</v>
      </c>
      <c r="E164" s="2">
        <f t="shared" si="22"/>
        <v>120.60000000000001</v>
      </c>
      <c r="F164">
        <v>134</v>
      </c>
      <c r="G164">
        <f t="shared" si="23"/>
        <v>134</v>
      </c>
      <c r="H164">
        <v>125.96</v>
      </c>
      <c r="I164">
        <v>131.32</v>
      </c>
      <c r="J164">
        <v>125.96</v>
      </c>
      <c r="K164">
        <v>131.32</v>
      </c>
      <c r="L164">
        <v>120.6</v>
      </c>
      <c r="M164">
        <v>132.66</v>
      </c>
      <c r="N164">
        <v>132.66</v>
      </c>
      <c r="O164">
        <v>134</v>
      </c>
    </row>
    <row r="165" spans="1:15" x14ac:dyDescent="0.25">
      <c r="A165" t="s">
        <v>215</v>
      </c>
      <c r="B165" t="s">
        <v>249</v>
      </c>
      <c r="C165" s="16">
        <v>81001</v>
      </c>
      <c r="D165">
        <v>58</v>
      </c>
      <c r="E165" s="2">
        <f t="shared" si="22"/>
        <v>52.2</v>
      </c>
      <c r="F165">
        <v>58</v>
      </c>
      <c r="G165">
        <f t="shared" si="23"/>
        <v>58</v>
      </c>
      <c r="H165">
        <v>54.52</v>
      </c>
      <c r="I165">
        <v>56.84</v>
      </c>
      <c r="J165">
        <v>54.52</v>
      </c>
      <c r="K165">
        <v>56.84</v>
      </c>
      <c r="L165">
        <v>52.2</v>
      </c>
      <c r="M165">
        <v>57.42</v>
      </c>
      <c r="N165">
        <v>57.42</v>
      </c>
      <c r="O165">
        <v>58</v>
      </c>
    </row>
    <row r="166" spans="1:15" x14ac:dyDescent="0.25">
      <c r="A166" t="s">
        <v>215</v>
      </c>
      <c r="B166" t="s">
        <v>250</v>
      </c>
      <c r="C166" s="16">
        <v>81002</v>
      </c>
      <c r="D166">
        <v>29</v>
      </c>
      <c r="E166" s="2">
        <f t="shared" si="22"/>
        <v>26.1</v>
      </c>
      <c r="F166">
        <v>29</v>
      </c>
      <c r="G166">
        <f t="shared" si="23"/>
        <v>29</v>
      </c>
      <c r="H166">
        <v>27.26</v>
      </c>
      <c r="I166">
        <v>28.42</v>
      </c>
      <c r="J166">
        <v>27.26</v>
      </c>
      <c r="K166">
        <v>28.42</v>
      </c>
      <c r="L166">
        <v>26.1</v>
      </c>
      <c r="M166">
        <v>28.71</v>
      </c>
      <c r="N166">
        <v>28.71</v>
      </c>
      <c r="O166">
        <v>29</v>
      </c>
    </row>
    <row r="167" spans="1:15" x14ac:dyDescent="0.25">
      <c r="A167" t="s">
        <v>215</v>
      </c>
      <c r="B167" t="s">
        <v>251</v>
      </c>
      <c r="C167" s="16">
        <v>81003</v>
      </c>
      <c r="D167">
        <v>42</v>
      </c>
      <c r="E167" s="2">
        <f t="shared" si="22"/>
        <v>37.800000000000004</v>
      </c>
      <c r="F167">
        <v>42</v>
      </c>
      <c r="G167">
        <f t="shared" si="23"/>
        <v>42</v>
      </c>
      <c r="H167">
        <v>39.479999999999997</v>
      </c>
      <c r="I167">
        <v>41.16</v>
      </c>
      <c r="J167">
        <v>39.479999999999997</v>
      </c>
      <c r="K167">
        <v>41.16</v>
      </c>
      <c r="L167">
        <v>37.799999999999997</v>
      </c>
      <c r="M167">
        <v>41.58</v>
      </c>
      <c r="N167">
        <v>41.58</v>
      </c>
      <c r="O167">
        <v>42</v>
      </c>
    </row>
    <row r="168" spans="1:15" x14ac:dyDescent="0.25">
      <c r="A168" t="s">
        <v>215</v>
      </c>
      <c r="B168" t="s">
        <v>252</v>
      </c>
      <c r="C168" s="16">
        <v>81003</v>
      </c>
      <c r="D168">
        <v>44</v>
      </c>
      <c r="E168" s="2">
        <f t="shared" si="22"/>
        <v>39.6</v>
      </c>
      <c r="F168">
        <v>44</v>
      </c>
      <c r="G168">
        <f t="shared" si="23"/>
        <v>44</v>
      </c>
      <c r="H168">
        <v>41.36</v>
      </c>
      <c r="I168">
        <v>43.12</v>
      </c>
      <c r="J168">
        <v>41.36</v>
      </c>
      <c r="K168">
        <v>43.12</v>
      </c>
      <c r="L168">
        <v>39.6</v>
      </c>
      <c r="M168">
        <v>43.56</v>
      </c>
      <c r="N168">
        <v>43.56</v>
      </c>
      <c r="O168">
        <v>44</v>
      </c>
    </row>
    <row r="169" spans="1:15" x14ac:dyDescent="0.25">
      <c r="A169" t="s">
        <v>215</v>
      </c>
      <c r="B169" t="s">
        <v>253</v>
      </c>
      <c r="C169" s="16">
        <v>81015</v>
      </c>
      <c r="D169">
        <v>31</v>
      </c>
      <c r="E169" s="2">
        <f t="shared" si="22"/>
        <v>27.900000000000002</v>
      </c>
      <c r="F169">
        <v>31</v>
      </c>
      <c r="G169">
        <f t="shared" si="23"/>
        <v>31</v>
      </c>
      <c r="H169">
        <v>29.14</v>
      </c>
      <c r="I169">
        <v>30.38</v>
      </c>
      <c r="J169">
        <v>29.14</v>
      </c>
      <c r="K169">
        <v>30.38</v>
      </c>
      <c r="L169">
        <v>27.9</v>
      </c>
      <c r="M169">
        <v>30.69</v>
      </c>
      <c r="N169">
        <v>30.69</v>
      </c>
      <c r="O169">
        <v>31</v>
      </c>
    </row>
    <row r="170" spans="1:15" x14ac:dyDescent="0.25">
      <c r="A170" t="s">
        <v>215</v>
      </c>
      <c r="B170" t="s">
        <v>254</v>
      </c>
      <c r="C170" s="16">
        <v>81025</v>
      </c>
      <c r="D170">
        <v>69</v>
      </c>
      <c r="E170" s="2">
        <f t="shared" si="22"/>
        <v>62.1</v>
      </c>
      <c r="F170">
        <v>69</v>
      </c>
      <c r="G170">
        <f t="shared" si="23"/>
        <v>69</v>
      </c>
      <c r="H170">
        <v>64.86</v>
      </c>
      <c r="I170">
        <v>67.62</v>
      </c>
      <c r="J170">
        <v>64.86</v>
      </c>
      <c r="K170">
        <v>67.62</v>
      </c>
      <c r="L170">
        <v>62.1</v>
      </c>
      <c r="M170">
        <v>68.31</v>
      </c>
      <c r="N170">
        <v>68.31</v>
      </c>
      <c r="O170">
        <v>69</v>
      </c>
    </row>
    <row r="171" spans="1:15" x14ac:dyDescent="0.25">
      <c r="A171" t="s">
        <v>215</v>
      </c>
      <c r="B171" t="s">
        <v>255</v>
      </c>
      <c r="C171" s="16">
        <v>81050</v>
      </c>
      <c r="D171">
        <v>27</v>
      </c>
      <c r="E171" s="2">
        <f t="shared" si="22"/>
        <v>24.3</v>
      </c>
      <c r="F171">
        <v>27</v>
      </c>
      <c r="G171">
        <f t="shared" si="23"/>
        <v>27</v>
      </c>
      <c r="H171">
        <v>25.38</v>
      </c>
      <c r="I171">
        <v>26.46</v>
      </c>
      <c r="J171">
        <v>25.38</v>
      </c>
      <c r="K171">
        <v>26.46</v>
      </c>
      <c r="L171">
        <v>24.3</v>
      </c>
      <c r="M171">
        <v>26.73</v>
      </c>
      <c r="N171">
        <v>26.73</v>
      </c>
      <c r="O171">
        <v>27</v>
      </c>
    </row>
    <row r="172" spans="1:15" x14ac:dyDescent="0.25">
      <c r="A172" t="s">
        <v>215</v>
      </c>
      <c r="B172" t="s">
        <v>256</v>
      </c>
      <c r="C172" s="16">
        <v>81241</v>
      </c>
      <c r="D172">
        <v>325</v>
      </c>
      <c r="E172" s="2">
        <f t="shared" si="22"/>
        <v>292.5</v>
      </c>
      <c r="F172">
        <v>325</v>
      </c>
      <c r="G172">
        <f t="shared" si="23"/>
        <v>325</v>
      </c>
      <c r="H172">
        <v>305.5</v>
      </c>
      <c r="I172">
        <v>318.5</v>
      </c>
      <c r="J172">
        <v>305.5</v>
      </c>
      <c r="K172">
        <v>318.5</v>
      </c>
      <c r="L172">
        <v>292.5</v>
      </c>
      <c r="M172">
        <v>321.75</v>
      </c>
      <c r="N172">
        <v>321.75</v>
      </c>
      <c r="O172">
        <v>325</v>
      </c>
    </row>
    <row r="173" spans="1:15" x14ac:dyDescent="0.25">
      <c r="A173" t="s">
        <v>215</v>
      </c>
      <c r="B173" t="s">
        <v>257</v>
      </c>
      <c r="C173" s="16">
        <v>81291</v>
      </c>
      <c r="D173">
        <v>321</v>
      </c>
      <c r="E173" s="2">
        <f t="shared" si="22"/>
        <v>288.90000000000003</v>
      </c>
      <c r="F173">
        <v>321</v>
      </c>
      <c r="G173">
        <f t="shared" si="23"/>
        <v>321</v>
      </c>
      <c r="H173">
        <v>301.74</v>
      </c>
      <c r="I173">
        <v>314.58</v>
      </c>
      <c r="J173">
        <v>301.74</v>
      </c>
      <c r="K173">
        <v>314.58</v>
      </c>
      <c r="L173">
        <v>288.89999999999998</v>
      </c>
      <c r="M173">
        <v>317.79000000000002</v>
      </c>
      <c r="N173">
        <v>317.79000000000002</v>
      </c>
      <c r="O173">
        <v>321</v>
      </c>
    </row>
    <row r="174" spans="1:15" x14ac:dyDescent="0.25">
      <c r="A174" t="s">
        <v>215</v>
      </c>
      <c r="B174" t="s">
        <v>258</v>
      </c>
      <c r="C174" s="16">
        <v>81332</v>
      </c>
      <c r="D174">
        <v>155</v>
      </c>
      <c r="E174" s="2">
        <f t="shared" si="22"/>
        <v>139.5</v>
      </c>
      <c r="F174">
        <v>155</v>
      </c>
      <c r="G174">
        <f t="shared" si="23"/>
        <v>155</v>
      </c>
      <c r="H174">
        <v>145.69999999999999</v>
      </c>
      <c r="I174">
        <v>151.9</v>
      </c>
      <c r="J174">
        <v>145.69999999999999</v>
      </c>
      <c r="K174">
        <v>151.9</v>
      </c>
      <c r="L174">
        <v>139.5</v>
      </c>
      <c r="M174">
        <v>153.44999999999999</v>
      </c>
      <c r="N174">
        <v>153.44999999999999</v>
      </c>
      <c r="O174">
        <v>155</v>
      </c>
    </row>
    <row r="175" spans="1:15" x14ac:dyDescent="0.25">
      <c r="A175" t="s">
        <v>215</v>
      </c>
      <c r="B175" t="s">
        <v>259</v>
      </c>
      <c r="C175" s="16">
        <v>81372</v>
      </c>
      <c r="D175">
        <v>293</v>
      </c>
      <c r="E175" s="2">
        <f t="shared" si="22"/>
        <v>263.7</v>
      </c>
      <c r="F175">
        <v>293</v>
      </c>
      <c r="G175">
        <f t="shared" si="23"/>
        <v>293</v>
      </c>
      <c r="H175">
        <v>275.42</v>
      </c>
      <c r="I175">
        <v>287.14</v>
      </c>
      <c r="J175">
        <v>275.42</v>
      </c>
      <c r="K175">
        <v>287.14</v>
      </c>
      <c r="L175">
        <v>263.7</v>
      </c>
      <c r="M175">
        <v>290.07</v>
      </c>
      <c r="N175">
        <v>290.07</v>
      </c>
      <c r="O175">
        <v>293</v>
      </c>
    </row>
    <row r="176" spans="1:15" x14ac:dyDescent="0.25">
      <c r="A176" t="s">
        <v>215</v>
      </c>
      <c r="B176" t="s">
        <v>260</v>
      </c>
      <c r="C176" s="16">
        <v>81375</v>
      </c>
      <c r="D176">
        <v>264</v>
      </c>
      <c r="E176" s="2">
        <f t="shared" si="22"/>
        <v>237.6</v>
      </c>
      <c r="F176">
        <v>264</v>
      </c>
      <c r="G176">
        <f t="shared" si="23"/>
        <v>264</v>
      </c>
      <c r="H176">
        <v>248.16</v>
      </c>
      <c r="I176">
        <v>258.72000000000003</v>
      </c>
      <c r="J176">
        <v>248.16</v>
      </c>
      <c r="K176">
        <v>258.72000000000003</v>
      </c>
      <c r="L176">
        <v>237.6</v>
      </c>
      <c r="M176">
        <v>261.36</v>
      </c>
      <c r="N176">
        <v>261.36</v>
      </c>
      <c r="O176">
        <v>264</v>
      </c>
    </row>
    <row r="177" spans="1:15" x14ac:dyDescent="0.25">
      <c r="A177" t="s">
        <v>215</v>
      </c>
      <c r="B177" t="s">
        <v>261</v>
      </c>
      <c r="C177" s="16">
        <v>82009</v>
      </c>
      <c r="D177">
        <v>66</v>
      </c>
      <c r="E177" s="2">
        <f t="shared" si="22"/>
        <v>59.4</v>
      </c>
      <c r="F177">
        <v>66</v>
      </c>
      <c r="G177">
        <f t="shared" si="23"/>
        <v>66</v>
      </c>
      <c r="H177">
        <v>62.04</v>
      </c>
      <c r="I177">
        <v>64.680000000000007</v>
      </c>
      <c r="J177">
        <v>62.04</v>
      </c>
      <c r="K177">
        <v>64.680000000000007</v>
      </c>
      <c r="L177">
        <v>59.4</v>
      </c>
      <c r="M177">
        <v>65.34</v>
      </c>
      <c r="N177">
        <v>65.34</v>
      </c>
      <c r="O177">
        <v>66</v>
      </c>
    </row>
    <row r="178" spans="1:15" x14ac:dyDescent="0.25">
      <c r="A178" t="s">
        <v>215</v>
      </c>
      <c r="B178" t="s">
        <v>262</v>
      </c>
      <c r="C178" s="16">
        <v>82024</v>
      </c>
      <c r="D178">
        <v>69</v>
      </c>
      <c r="E178" s="2">
        <f t="shared" si="22"/>
        <v>62.1</v>
      </c>
      <c r="F178">
        <v>69</v>
      </c>
      <c r="G178">
        <f t="shared" si="23"/>
        <v>69</v>
      </c>
      <c r="H178">
        <v>64.86</v>
      </c>
      <c r="I178">
        <v>67.62</v>
      </c>
      <c r="J178">
        <v>64.86</v>
      </c>
      <c r="K178">
        <v>67.62</v>
      </c>
      <c r="L178">
        <v>62.1</v>
      </c>
      <c r="M178">
        <v>68.31</v>
      </c>
      <c r="N178">
        <v>68.31</v>
      </c>
      <c r="O178">
        <v>69</v>
      </c>
    </row>
    <row r="179" spans="1:15" x14ac:dyDescent="0.25">
      <c r="A179" t="s">
        <v>215</v>
      </c>
      <c r="B179" t="s">
        <v>263</v>
      </c>
      <c r="C179" s="16">
        <v>82040</v>
      </c>
      <c r="D179">
        <v>63</v>
      </c>
      <c r="E179" s="2">
        <f t="shared" si="22"/>
        <v>56.7</v>
      </c>
      <c r="F179">
        <v>63</v>
      </c>
      <c r="G179">
        <f t="shared" si="23"/>
        <v>63</v>
      </c>
      <c r="H179">
        <v>59.22</v>
      </c>
      <c r="I179">
        <v>61.74</v>
      </c>
      <c r="J179">
        <v>59.22</v>
      </c>
      <c r="K179">
        <v>61.74</v>
      </c>
      <c r="L179">
        <v>56.7</v>
      </c>
      <c r="M179">
        <v>62.37</v>
      </c>
      <c r="N179">
        <v>62.37</v>
      </c>
      <c r="O179">
        <v>63</v>
      </c>
    </row>
    <row r="180" spans="1:15" x14ac:dyDescent="0.25">
      <c r="A180" t="s">
        <v>215</v>
      </c>
      <c r="B180" t="s">
        <v>264</v>
      </c>
      <c r="C180" s="16">
        <v>82040</v>
      </c>
      <c r="D180">
        <v>35</v>
      </c>
      <c r="E180" s="2">
        <f t="shared" si="22"/>
        <v>31.5</v>
      </c>
      <c r="F180">
        <v>35</v>
      </c>
      <c r="G180">
        <f t="shared" si="23"/>
        <v>35</v>
      </c>
      <c r="H180">
        <v>32.9</v>
      </c>
      <c r="I180">
        <v>34.299999999999997</v>
      </c>
      <c r="J180">
        <v>32.9</v>
      </c>
      <c r="K180">
        <v>34.299999999999997</v>
      </c>
      <c r="L180">
        <v>31.5</v>
      </c>
      <c r="M180">
        <v>34.65</v>
      </c>
      <c r="N180">
        <v>34.65</v>
      </c>
      <c r="O180">
        <v>35</v>
      </c>
    </row>
    <row r="181" spans="1:15" x14ac:dyDescent="0.25">
      <c r="A181" t="s">
        <v>215</v>
      </c>
      <c r="B181" t="s">
        <v>265</v>
      </c>
      <c r="C181" s="16">
        <v>82043</v>
      </c>
      <c r="D181">
        <v>116</v>
      </c>
      <c r="E181" s="2">
        <f t="shared" si="22"/>
        <v>104.4</v>
      </c>
      <c r="F181">
        <v>116</v>
      </c>
      <c r="G181">
        <f t="shared" si="23"/>
        <v>116</v>
      </c>
      <c r="H181">
        <v>109.04</v>
      </c>
      <c r="I181">
        <v>113.68</v>
      </c>
      <c r="J181">
        <v>109.04</v>
      </c>
      <c r="K181">
        <v>113.68</v>
      </c>
      <c r="L181">
        <v>104.4</v>
      </c>
      <c r="M181">
        <v>114.84</v>
      </c>
      <c r="N181">
        <v>114.84</v>
      </c>
      <c r="O181">
        <v>116</v>
      </c>
    </row>
    <row r="182" spans="1:15" x14ac:dyDescent="0.25">
      <c r="A182" t="s">
        <v>215</v>
      </c>
      <c r="B182" t="s">
        <v>266</v>
      </c>
      <c r="C182" s="16">
        <v>82085</v>
      </c>
      <c r="D182">
        <v>37</v>
      </c>
      <c r="E182" s="2">
        <f t="shared" si="22"/>
        <v>33.300000000000004</v>
      </c>
      <c r="F182">
        <v>37</v>
      </c>
      <c r="G182">
        <f t="shared" si="23"/>
        <v>37</v>
      </c>
      <c r="H182">
        <v>34.78</v>
      </c>
      <c r="I182">
        <v>36.26</v>
      </c>
      <c r="J182">
        <v>34.78</v>
      </c>
      <c r="K182">
        <v>36.26</v>
      </c>
      <c r="L182">
        <v>33.299999999999997</v>
      </c>
      <c r="M182">
        <v>36.630000000000003</v>
      </c>
      <c r="N182">
        <v>36.630000000000003</v>
      </c>
      <c r="O182">
        <v>37</v>
      </c>
    </row>
    <row r="183" spans="1:15" x14ac:dyDescent="0.25">
      <c r="A183" t="s">
        <v>215</v>
      </c>
      <c r="B183" t="s">
        <v>267</v>
      </c>
      <c r="C183" s="16">
        <v>82088</v>
      </c>
      <c r="D183">
        <v>96</v>
      </c>
      <c r="E183" s="2">
        <f t="shared" si="22"/>
        <v>86.4</v>
      </c>
      <c r="F183">
        <v>96</v>
      </c>
      <c r="G183">
        <f t="shared" si="23"/>
        <v>96</v>
      </c>
      <c r="H183">
        <v>90.24</v>
      </c>
      <c r="I183">
        <v>94.08</v>
      </c>
      <c r="J183">
        <v>90.24</v>
      </c>
      <c r="K183">
        <v>94.08</v>
      </c>
      <c r="L183">
        <v>86.4</v>
      </c>
      <c r="M183">
        <v>95.04</v>
      </c>
      <c r="N183">
        <v>95.04</v>
      </c>
      <c r="O183">
        <v>96</v>
      </c>
    </row>
    <row r="184" spans="1:15" x14ac:dyDescent="0.25">
      <c r="A184" t="s">
        <v>215</v>
      </c>
      <c r="B184" t="s">
        <v>268</v>
      </c>
      <c r="C184" s="16">
        <v>82103</v>
      </c>
      <c r="D184">
        <v>51</v>
      </c>
      <c r="E184" s="2">
        <f t="shared" si="22"/>
        <v>45.9</v>
      </c>
      <c r="F184">
        <v>51</v>
      </c>
      <c r="G184">
        <f t="shared" si="23"/>
        <v>51</v>
      </c>
      <c r="H184">
        <v>47.94</v>
      </c>
      <c r="I184">
        <v>49.98</v>
      </c>
      <c r="J184">
        <v>47.94</v>
      </c>
      <c r="K184">
        <v>49.98</v>
      </c>
      <c r="L184">
        <v>45.9</v>
      </c>
      <c r="M184">
        <v>50.49</v>
      </c>
      <c r="N184">
        <v>50.49</v>
      </c>
      <c r="O184">
        <v>51</v>
      </c>
    </row>
    <row r="185" spans="1:15" x14ac:dyDescent="0.25">
      <c r="A185" t="s">
        <v>215</v>
      </c>
      <c r="B185" t="s">
        <v>269</v>
      </c>
      <c r="C185" s="16">
        <v>82103</v>
      </c>
      <c r="D185">
        <v>155</v>
      </c>
      <c r="E185" s="2">
        <f t="shared" si="22"/>
        <v>139.5</v>
      </c>
      <c r="F185">
        <v>155</v>
      </c>
      <c r="G185">
        <f t="shared" si="23"/>
        <v>155</v>
      </c>
      <c r="H185">
        <v>145.69999999999999</v>
      </c>
      <c r="I185">
        <v>151.9</v>
      </c>
      <c r="J185">
        <v>145.69999999999999</v>
      </c>
      <c r="K185">
        <v>151.9</v>
      </c>
      <c r="L185">
        <v>139.5</v>
      </c>
      <c r="M185">
        <v>153.44999999999999</v>
      </c>
      <c r="N185">
        <v>153.44999999999999</v>
      </c>
      <c r="O185">
        <v>155</v>
      </c>
    </row>
    <row r="186" spans="1:15" x14ac:dyDescent="0.25">
      <c r="A186" t="s">
        <v>215</v>
      </c>
      <c r="B186" t="s">
        <v>270</v>
      </c>
      <c r="C186" s="16">
        <v>82105</v>
      </c>
      <c r="D186">
        <v>29</v>
      </c>
      <c r="E186" s="2">
        <f t="shared" si="22"/>
        <v>26.1</v>
      </c>
      <c r="F186">
        <v>29</v>
      </c>
      <c r="G186">
        <f t="shared" si="23"/>
        <v>29</v>
      </c>
      <c r="H186">
        <v>27.26</v>
      </c>
      <c r="I186">
        <v>28.42</v>
      </c>
      <c r="J186">
        <v>27.26</v>
      </c>
      <c r="K186">
        <v>28.42</v>
      </c>
      <c r="L186">
        <v>26.1</v>
      </c>
      <c r="M186">
        <v>28.71</v>
      </c>
      <c r="N186">
        <v>28.71</v>
      </c>
      <c r="O186">
        <v>29</v>
      </c>
    </row>
    <row r="187" spans="1:15" x14ac:dyDescent="0.25">
      <c r="A187" t="s">
        <v>215</v>
      </c>
      <c r="B187" t="s">
        <v>271</v>
      </c>
      <c r="C187" s="16">
        <v>82140</v>
      </c>
      <c r="D187">
        <v>33</v>
      </c>
      <c r="E187" s="2">
        <f t="shared" si="22"/>
        <v>29.7</v>
      </c>
      <c r="F187">
        <v>33</v>
      </c>
      <c r="G187">
        <f t="shared" si="23"/>
        <v>33</v>
      </c>
      <c r="H187">
        <v>31.02</v>
      </c>
      <c r="I187">
        <v>32.340000000000003</v>
      </c>
      <c r="J187">
        <v>31.02</v>
      </c>
      <c r="K187">
        <v>32.340000000000003</v>
      </c>
      <c r="L187">
        <v>29.7</v>
      </c>
      <c r="M187">
        <v>32.67</v>
      </c>
      <c r="N187">
        <v>32.67</v>
      </c>
      <c r="O187">
        <v>33</v>
      </c>
    </row>
    <row r="188" spans="1:15" x14ac:dyDescent="0.25">
      <c r="A188" t="s">
        <v>215</v>
      </c>
      <c r="B188" t="s">
        <v>272</v>
      </c>
      <c r="C188" s="16">
        <v>82150</v>
      </c>
      <c r="D188">
        <v>89</v>
      </c>
      <c r="E188" s="2">
        <f t="shared" si="22"/>
        <v>80.100000000000009</v>
      </c>
      <c r="F188">
        <v>89</v>
      </c>
      <c r="G188">
        <f t="shared" si="23"/>
        <v>89</v>
      </c>
      <c r="H188">
        <v>83.66</v>
      </c>
      <c r="I188">
        <v>87.22</v>
      </c>
      <c r="J188">
        <v>83.66</v>
      </c>
      <c r="K188">
        <v>87.22</v>
      </c>
      <c r="L188">
        <v>80.099999999999994</v>
      </c>
      <c r="M188">
        <v>88.11</v>
      </c>
      <c r="N188">
        <v>88.11</v>
      </c>
      <c r="O188">
        <v>89</v>
      </c>
    </row>
    <row r="189" spans="1:15" x14ac:dyDescent="0.25">
      <c r="A189" t="s">
        <v>215</v>
      </c>
      <c r="B189" t="s">
        <v>273</v>
      </c>
      <c r="C189" s="16">
        <v>82150</v>
      </c>
      <c r="D189">
        <v>53</v>
      </c>
      <c r="E189" s="2">
        <f t="shared" si="22"/>
        <v>47.7</v>
      </c>
      <c r="F189">
        <v>53</v>
      </c>
      <c r="G189">
        <f t="shared" si="23"/>
        <v>53</v>
      </c>
      <c r="H189">
        <v>49.82</v>
      </c>
      <c r="I189">
        <v>51.94</v>
      </c>
      <c r="J189">
        <v>49.82</v>
      </c>
      <c r="K189">
        <v>51.94</v>
      </c>
      <c r="L189">
        <v>47.7</v>
      </c>
      <c r="M189">
        <v>52.47</v>
      </c>
      <c r="N189">
        <v>52.47</v>
      </c>
      <c r="O189">
        <v>53</v>
      </c>
    </row>
    <row r="190" spans="1:15" x14ac:dyDescent="0.25">
      <c r="A190" t="s">
        <v>215</v>
      </c>
      <c r="B190" t="s">
        <v>274</v>
      </c>
      <c r="C190" s="16">
        <v>82164</v>
      </c>
      <c r="D190">
        <v>27</v>
      </c>
      <c r="E190" s="2">
        <f t="shared" si="22"/>
        <v>24.3</v>
      </c>
      <c r="F190">
        <v>27</v>
      </c>
      <c r="G190">
        <f t="shared" si="23"/>
        <v>27</v>
      </c>
      <c r="H190">
        <v>25.38</v>
      </c>
      <c r="I190">
        <v>26.46</v>
      </c>
      <c r="J190">
        <v>25.38</v>
      </c>
      <c r="K190">
        <v>26.46</v>
      </c>
      <c r="L190">
        <v>24.3</v>
      </c>
      <c r="M190">
        <v>26.73</v>
      </c>
      <c r="N190">
        <v>26.73</v>
      </c>
      <c r="O190">
        <v>27</v>
      </c>
    </row>
    <row r="191" spans="1:15" x14ac:dyDescent="0.25">
      <c r="A191" t="s">
        <v>215</v>
      </c>
      <c r="B191" t="s">
        <v>275</v>
      </c>
      <c r="C191" s="16">
        <v>82172</v>
      </c>
      <c r="D191">
        <v>60</v>
      </c>
      <c r="E191" s="2">
        <f t="shared" si="22"/>
        <v>54</v>
      </c>
      <c r="F191">
        <v>60</v>
      </c>
      <c r="G191">
        <f t="shared" si="23"/>
        <v>60</v>
      </c>
      <c r="H191">
        <v>56.4</v>
      </c>
      <c r="I191">
        <v>58.8</v>
      </c>
      <c r="J191">
        <v>56.4</v>
      </c>
      <c r="K191">
        <v>58.8</v>
      </c>
      <c r="L191">
        <v>54</v>
      </c>
      <c r="M191">
        <v>59.4</v>
      </c>
      <c r="N191">
        <v>59.4</v>
      </c>
      <c r="O191">
        <v>60</v>
      </c>
    </row>
    <row r="192" spans="1:15" x14ac:dyDescent="0.25">
      <c r="A192" t="s">
        <v>215</v>
      </c>
      <c r="B192" t="s">
        <v>276</v>
      </c>
      <c r="C192" s="16">
        <v>82247</v>
      </c>
      <c r="D192">
        <v>56</v>
      </c>
      <c r="E192" s="2">
        <f t="shared" si="22"/>
        <v>50.4</v>
      </c>
      <c r="F192">
        <v>56</v>
      </c>
      <c r="G192">
        <f t="shared" si="23"/>
        <v>56</v>
      </c>
      <c r="H192">
        <v>52.64</v>
      </c>
      <c r="I192">
        <v>54.88</v>
      </c>
      <c r="J192">
        <v>52.64</v>
      </c>
      <c r="K192">
        <v>54.88</v>
      </c>
      <c r="L192">
        <v>50.4</v>
      </c>
      <c r="M192">
        <v>55.44</v>
      </c>
      <c r="N192">
        <v>55.44</v>
      </c>
      <c r="O192">
        <v>56</v>
      </c>
    </row>
    <row r="193" spans="1:15" x14ac:dyDescent="0.25">
      <c r="A193" t="s">
        <v>215</v>
      </c>
      <c r="B193" t="s">
        <v>277</v>
      </c>
      <c r="C193" s="16">
        <v>82247</v>
      </c>
      <c r="D193">
        <v>60</v>
      </c>
      <c r="E193" s="2">
        <f t="shared" si="22"/>
        <v>54</v>
      </c>
      <c r="F193">
        <v>60</v>
      </c>
      <c r="G193">
        <f t="shared" si="23"/>
        <v>60</v>
      </c>
      <c r="H193">
        <v>56.4</v>
      </c>
      <c r="I193">
        <v>58.8</v>
      </c>
      <c r="J193">
        <v>56.4</v>
      </c>
      <c r="K193">
        <v>58.8</v>
      </c>
      <c r="L193">
        <v>54</v>
      </c>
      <c r="M193">
        <v>59.4</v>
      </c>
      <c r="N193">
        <v>59.4</v>
      </c>
      <c r="O193">
        <v>60</v>
      </c>
    </row>
    <row r="194" spans="1:15" x14ac:dyDescent="0.25">
      <c r="A194" t="s">
        <v>215</v>
      </c>
      <c r="B194" t="s">
        <v>278</v>
      </c>
      <c r="C194" s="16">
        <v>82248</v>
      </c>
      <c r="D194">
        <v>59</v>
      </c>
      <c r="E194" s="2">
        <f t="shared" ref="E194:E257" si="24">D194*0.9</f>
        <v>53.1</v>
      </c>
      <c r="F194">
        <v>59</v>
      </c>
      <c r="G194">
        <f t="shared" si="23"/>
        <v>59</v>
      </c>
      <c r="H194">
        <v>55.46</v>
      </c>
      <c r="I194">
        <v>57.82</v>
      </c>
      <c r="J194">
        <v>55.46</v>
      </c>
      <c r="K194">
        <v>57.82</v>
      </c>
      <c r="L194">
        <v>53.1</v>
      </c>
      <c r="M194">
        <v>58.41</v>
      </c>
      <c r="N194">
        <v>58.41</v>
      </c>
      <c r="O194">
        <v>59</v>
      </c>
    </row>
    <row r="195" spans="1:15" x14ac:dyDescent="0.25">
      <c r="A195" t="s">
        <v>215</v>
      </c>
      <c r="B195" t="s">
        <v>279</v>
      </c>
      <c r="C195" s="16">
        <v>82270</v>
      </c>
      <c r="D195">
        <v>62</v>
      </c>
      <c r="E195" s="2">
        <f t="shared" si="24"/>
        <v>55.800000000000004</v>
      </c>
      <c r="F195">
        <v>62</v>
      </c>
      <c r="G195">
        <f t="shared" si="23"/>
        <v>62</v>
      </c>
      <c r="H195">
        <v>58.28</v>
      </c>
      <c r="I195">
        <v>60.76</v>
      </c>
      <c r="J195">
        <v>58.28</v>
      </c>
      <c r="K195">
        <v>60.76</v>
      </c>
      <c r="L195">
        <v>55.8</v>
      </c>
      <c r="M195">
        <v>61.38</v>
      </c>
      <c r="N195">
        <v>61.38</v>
      </c>
      <c r="O195">
        <v>62</v>
      </c>
    </row>
    <row r="196" spans="1:15" x14ac:dyDescent="0.25">
      <c r="A196" t="s">
        <v>215</v>
      </c>
      <c r="B196" t="s">
        <v>280</v>
      </c>
      <c r="C196" s="16">
        <v>82272</v>
      </c>
      <c r="D196">
        <v>34</v>
      </c>
      <c r="E196" s="2">
        <f t="shared" si="24"/>
        <v>30.6</v>
      </c>
      <c r="F196">
        <v>34</v>
      </c>
      <c r="G196">
        <f t="shared" ref="G196:G259" si="25">D196</f>
        <v>34</v>
      </c>
      <c r="H196">
        <v>31.96</v>
      </c>
      <c r="I196">
        <v>33.32</v>
      </c>
      <c r="J196">
        <v>31.96</v>
      </c>
      <c r="K196">
        <v>33.32</v>
      </c>
      <c r="L196">
        <v>30.6</v>
      </c>
      <c r="M196">
        <v>33.659999999999997</v>
      </c>
      <c r="N196">
        <v>33.659999999999997</v>
      </c>
      <c r="O196">
        <v>34</v>
      </c>
    </row>
    <row r="197" spans="1:15" x14ac:dyDescent="0.25">
      <c r="A197" t="s">
        <v>215</v>
      </c>
      <c r="B197" t="s">
        <v>281</v>
      </c>
      <c r="C197" s="16">
        <v>82306</v>
      </c>
      <c r="D197">
        <v>85</v>
      </c>
      <c r="E197" s="2">
        <f t="shared" si="24"/>
        <v>76.5</v>
      </c>
      <c r="F197">
        <v>85</v>
      </c>
      <c r="G197">
        <f t="shared" si="25"/>
        <v>85</v>
      </c>
      <c r="H197">
        <v>79.900000000000006</v>
      </c>
      <c r="I197">
        <v>83.3</v>
      </c>
      <c r="J197">
        <v>79.900000000000006</v>
      </c>
      <c r="K197">
        <v>83.3</v>
      </c>
      <c r="L197">
        <v>76.5</v>
      </c>
      <c r="M197">
        <v>84.15</v>
      </c>
      <c r="N197">
        <v>84.15</v>
      </c>
      <c r="O197">
        <v>85</v>
      </c>
    </row>
    <row r="198" spans="1:15" x14ac:dyDescent="0.25">
      <c r="A198" t="s">
        <v>215</v>
      </c>
      <c r="B198" t="s">
        <v>282</v>
      </c>
      <c r="C198" s="16">
        <v>82306</v>
      </c>
      <c r="D198">
        <v>81</v>
      </c>
      <c r="E198" s="2">
        <f t="shared" si="24"/>
        <v>72.900000000000006</v>
      </c>
      <c r="F198">
        <v>81</v>
      </c>
      <c r="G198">
        <f t="shared" si="25"/>
        <v>81</v>
      </c>
      <c r="H198">
        <v>76.14</v>
      </c>
      <c r="I198">
        <v>79.38</v>
      </c>
      <c r="J198">
        <v>76.14</v>
      </c>
      <c r="K198">
        <v>79.38</v>
      </c>
      <c r="L198">
        <v>72.900000000000006</v>
      </c>
      <c r="M198">
        <v>80.19</v>
      </c>
      <c r="N198">
        <v>80.19</v>
      </c>
      <c r="O198">
        <v>81</v>
      </c>
    </row>
    <row r="199" spans="1:15" x14ac:dyDescent="0.25">
      <c r="A199" t="s">
        <v>215</v>
      </c>
      <c r="B199" t="s">
        <v>283</v>
      </c>
      <c r="C199" s="16">
        <v>82310</v>
      </c>
      <c r="D199">
        <v>78</v>
      </c>
      <c r="E199" s="2">
        <f t="shared" si="24"/>
        <v>70.2</v>
      </c>
      <c r="F199">
        <v>78</v>
      </c>
      <c r="G199">
        <f t="shared" si="25"/>
        <v>78</v>
      </c>
      <c r="H199">
        <v>73.319999999999993</v>
      </c>
      <c r="I199">
        <v>76.44</v>
      </c>
      <c r="J199">
        <v>73.319999999999993</v>
      </c>
      <c r="K199">
        <v>76.44</v>
      </c>
      <c r="L199">
        <v>70.2</v>
      </c>
      <c r="M199">
        <v>77.22</v>
      </c>
      <c r="N199">
        <v>77.22</v>
      </c>
      <c r="O199">
        <v>78</v>
      </c>
    </row>
    <row r="200" spans="1:15" x14ac:dyDescent="0.25">
      <c r="A200" t="s">
        <v>215</v>
      </c>
      <c r="B200" t="s">
        <v>284</v>
      </c>
      <c r="C200" s="16">
        <v>82330</v>
      </c>
      <c r="D200">
        <v>28</v>
      </c>
      <c r="E200" s="2">
        <f t="shared" si="24"/>
        <v>25.2</v>
      </c>
      <c r="F200">
        <v>28</v>
      </c>
      <c r="G200">
        <f t="shared" si="25"/>
        <v>28</v>
      </c>
      <c r="H200">
        <v>26.32</v>
      </c>
      <c r="I200">
        <v>27.44</v>
      </c>
      <c r="J200">
        <v>26.32</v>
      </c>
      <c r="K200">
        <v>27.44</v>
      </c>
      <c r="L200">
        <v>25.2</v>
      </c>
      <c r="M200">
        <v>27.72</v>
      </c>
      <c r="N200">
        <v>27.72</v>
      </c>
      <c r="O200">
        <v>28</v>
      </c>
    </row>
    <row r="201" spans="1:15" x14ac:dyDescent="0.25">
      <c r="A201" t="s">
        <v>215</v>
      </c>
      <c r="B201" t="s">
        <v>285</v>
      </c>
      <c r="C201" s="16">
        <v>82310</v>
      </c>
      <c r="D201">
        <v>44</v>
      </c>
      <c r="E201" s="2">
        <f t="shared" si="24"/>
        <v>39.6</v>
      </c>
      <c r="F201">
        <v>44</v>
      </c>
      <c r="G201">
        <f t="shared" si="25"/>
        <v>44</v>
      </c>
      <c r="H201">
        <v>41.36</v>
      </c>
      <c r="I201">
        <v>43.12</v>
      </c>
      <c r="J201">
        <v>41.36</v>
      </c>
      <c r="K201">
        <v>43.12</v>
      </c>
      <c r="L201">
        <v>39.6</v>
      </c>
      <c r="M201">
        <v>43.56</v>
      </c>
      <c r="N201">
        <v>43.56</v>
      </c>
      <c r="O201">
        <v>44</v>
      </c>
    </row>
    <row r="202" spans="1:15" x14ac:dyDescent="0.25">
      <c r="A202" t="s">
        <v>215</v>
      </c>
      <c r="B202" t="s">
        <v>286</v>
      </c>
      <c r="C202" s="16">
        <v>82340</v>
      </c>
      <c r="D202">
        <v>21</v>
      </c>
      <c r="E202" s="2">
        <f t="shared" si="24"/>
        <v>18.900000000000002</v>
      </c>
      <c r="F202">
        <v>21</v>
      </c>
      <c r="G202">
        <f t="shared" si="25"/>
        <v>21</v>
      </c>
      <c r="H202">
        <v>19.739999999999998</v>
      </c>
      <c r="I202">
        <v>20.58</v>
      </c>
      <c r="J202">
        <v>19.739999999999998</v>
      </c>
      <c r="K202">
        <v>20.58</v>
      </c>
      <c r="L202">
        <v>18.899999999999999</v>
      </c>
      <c r="M202">
        <v>20.79</v>
      </c>
      <c r="N202">
        <v>20.79</v>
      </c>
      <c r="O202">
        <v>21</v>
      </c>
    </row>
    <row r="203" spans="1:15" x14ac:dyDescent="0.25">
      <c r="A203" t="s">
        <v>215</v>
      </c>
      <c r="B203" t="s">
        <v>287</v>
      </c>
      <c r="C203" s="16">
        <v>82365</v>
      </c>
      <c r="D203">
        <v>66</v>
      </c>
      <c r="E203" s="2">
        <f t="shared" si="24"/>
        <v>59.4</v>
      </c>
      <c r="F203">
        <v>66</v>
      </c>
      <c r="G203">
        <f t="shared" si="25"/>
        <v>66</v>
      </c>
      <c r="H203">
        <v>62.04</v>
      </c>
      <c r="I203">
        <v>64.680000000000007</v>
      </c>
      <c r="J203">
        <v>62.04</v>
      </c>
      <c r="K203">
        <v>64.680000000000007</v>
      </c>
      <c r="L203">
        <v>59.4</v>
      </c>
      <c r="M203">
        <v>65.34</v>
      </c>
      <c r="N203">
        <v>65.34</v>
      </c>
      <c r="O203">
        <v>66</v>
      </c>
    </row>
    <row r="204" spans="1:15" x14ac:dyDescent="0.25">
      <c r="A204" t="s">
        <v>215</v>
      </c>
      <c r="B204" t="s">
        <v>288</v>
      </c>
      <c r="C204" s="16">
        <v>82374</v>
      </c>
      <c r="D204">
        <v>23</v>
      </c>
      <c r="E204" s="2">
        <f t="shared" si="24"/>
        <v>20.7</v>
      </c>
      <c r="F204">
        <v>23</v>
      </c>
      <c r="G204">
        <f t="shared" si="25"/>
        <v>23</v>
      </c>
      <c r="H204">
        <v>21.62</v>
      </c>
      <c r="I204">
        <v>22.54</v>
      </c>
      <c r="J204">
        <v>21.62</v>
      </c>
      <c r="K204">
        <v>22.54</v>
      </c>
      <c r="L204">
        <v>20.7</v>
      </c>
      <c r="M204">
        <v>22.77</v>
      </c>
      <c r="N204">
        <v>22.77</v>
      </c>
      <c r="O204">
        <v>23</v>
      </c>
    </row>
    <row r="205" spans="1:15" x14ac:dyDescent="0.25">
      <c r="A205" t="s">
        <v>215</v>
      </c>
      <c r="B205" t="s">
        <v>289</v>
      </c>
      <c r="C205" s="16">
        <v>82374</v>
      </c>
      <c r="D205">
        <v>23</v>
      </c>
      <c r="E205" s="2">
        <f t="shared" si="24"/>
        <v>20.7</v>
      </c>
      <c r="F205">
        <v>23</v>
      </c>
      <c r="G205">
        <f t="shared" si="25"/>
        <v>23</v>
      </c>
      <c r="H205">
        <v>21.62</v>
      </c>
      <c r="I205">
        <v>22.54</v>
      </c>
      <c r="J205">
        <v>21.62</v>
      </c>
      <c r="K205">
        <v>22.54</v>
      </c>
      <c r="L205">
        <v>20.7</v>
      </c>
      <c r="M205">
        <v>22.77</v>
      </c>
      <c r="N205">
        <v>22.77</v>
      </c>
      <c r="O205">
        <v>23</v>
      </c>
    </row>
    <row r="206" spans="1:15" x14ac:dyDescent="0.25">
      <c r="A206" t="s">
        <v>215</v>
      </c>
      <c r="B206" t="s">
        <v>290</v>
      </c>
      <c r="C206" s="16">
        <v>82375</v>
      </c>
      <c r="D206">
        <v>38</v>
      </c>
      <c r="E206" s="2">
        <f t="shared" si="24"/>
        <v>34.200000000000003</v>
      </c>
      <c r="F206">
        <v>38</v>
      </c>
      <c r="G206">
        <f t="shared" si="25"/>
        <v>38</v>
      </c>
      <c r="H206">
        <v>35.72</v>
      </c>
      <c r="I206">
        <v>37.24</v>
      </c>
      <c r="J206">
        <v>35.72</v>
      </c>
      <c r="K206">
        <v>37.24</v>
      </c>
      <c r="L206">
        <v>34.200000000000003</v>
      </c>
      <c r="M206">
        <v>37.619999999999997</v>
      </c>
      <c r="N206">
        <v>37.619999999999997</v>
      </c>
      <c r="O206">
        <v>38</v>
      </c>
    </row>
    <row r="207" spans="1:15" x14ac:dyDescent="0.25">
      <c r="A207" t="s">
        <v>215</v>
      </c>
      <c r="B207" t="s">
        <v>291</v>
      </c>
      <c r="C207" s="16">
        <v>82378</v>
      </c>
      <c r="D207">
        <v>31</v>
      </c>
      <c r="E207" s="2">
        <f t="shared" si="24"/>
        <v>27.900000000000002</v>
      </c>
      <c r="F207">
        <v>31</v>
      </c>
      <c r="G207">
        <f t="shared" si="25"/>
        <v>31</v>
      </c>
      <c r="H207">
        <v>29.14</v>
      </c>
      <c r="I207">
        <v>30.38</v>
      </c>
      <c r="J207">
        <v>29.14</v>
      </c>
      <c r="K207">
        <v>30.38</v>
      </c>
      <c r="L207">
        <v>27.9</v>
      </c>
      <c r="M207">
        <v>30.69</v>
      </c>
      <c r="N207">
        <v>30.69</v>
      </c>
      <c r="O207">
        <v>31</v>
      </c>
    </row>
    <row r="208" spans="1:15" x14ac:dyDescent="0.25">
      <c r="A208" t="s">
        <v>215</v>
      </c>
      <c r="B208" t="s">
        <v>292</v>
      </c>
      <c r="C208" s="16">
        <v>82384</v>
      </c>
      <c r="D208">
        <v>117</v>
      </c>
      <c r="E208" s="2">
        <f t="shared" si="24"/>
        <v>105.3</v>
      </c>
      <c r="F208">
        <v>117</v>
      </c>
      <c r="G208">
        <f t="shared" si="25"/>
        <v>117</v>
      </c>
      <c r="H208">
        <v>109.98</v>
      </c>
      <c r="I208">
        <v>114.66</v>
      </c>
      <c r="J208">
        <v>109.98</v>
      </c>
      <c r="K208">
        <v>114.66</v>
      </c>
      <c r="L208">
        <v>105.3</v>
      </c>
      <c r="M208">
        <v>115.83</v>
      </c>
      <c r="N208">
        <v>115.83</v>
      </c>
      <c r="O208">
        <v>117</v>
      </c>
    </row>
    <row r="209" spans="1:15" x14ac:dyDescent="0.25">
      <c r="A209" t="s">
        <v>215</v>
      </c>
      <c r="B209" t="s">
        <v>293</v>
      </c>
      <c r="C209" s="16">
        <v>82435</v>
      </c>
      <c r="D209">
        <v>45</v>
      </c>
      <c r="E209" s="2">
        <f t="shared" si="24"/>
        <v>40.5</v>
      </c>
      <c r="F209">
        <v>45</v>
      </c>
      <c r="G209">
        <f t="shared" si="25"/>
        <v>45</v>
      </c>
      <c r="H209">
        <v>42.3</v>
      </c>
      <c r="I209">
        <v>44.1</v>
      </c>
      <c r="J209">
        <v>42.3</v>
      </c>
      <c r="K209">
        <v>44.1</v>
      </c>
      <c r="L209">
        <v>40.5</v>
      </c>
      <c r="M209">
        <v>44.55</v>
      </c>
      <c r="N209">
        <v>44.55</v>
      </c>
      <c r="O209">
        <v>45</v>
      </c>
    </row>
    <row r="210" spans="1:15" x14ac:dyDescent="0.25">
      <c r="A210" t="s">
        <v>215</v>
      </c>
      <c r="B210" t="s">
        <v>294</v>
      </c>
      <c r="C210" s="16">
        <v>82465</v>
      </c>
      <c r="D210">
        <v>84</v>
      </c>
      <c r="E210" s="2">
        <f t="shared" si="24"/>
        <v>75.600000000000009</v>
      </c>
      <c r="F210">
        <v>84</v>
      </c>
      <c r="G210">
        <f t="shared" si="25"/>
        <v>84</v>
      </c>
      <c r="H210">
        <v>78.959999999999994</v>
      </c>
      <c r="I210">
        <v>82.32</v>
      </c>
      <c r="J210">
        <v>78.959999999999994</v>
      </c>
      <c r="K210">
        <v>82.32</v>
      </c>
      <c r="L210">
        <v>75.599999999999994</v>
      </c>
      <c r="M210">
        <v>83.16</v>
      </c>
      <c r="N210">
        <v>83.16</v>
      </c>
      <c r="O210">
        <v>84</v>
      </c>
    </row>
    <row r="211" spans="1:15" x14ac:dyDescent="0.25">
      <c r="A211" t="s">
        <v>215</v>
      </c>
      <c r="B211" t="s">
        <v>295</v>
      </c>
      <c r="C211" s="16">
        <v>82523</v>
      </c>
      <c r="D211">
        <v>174</v>
      </c>
      <c r="E211" s="2">
        <f t="shared" si="24"/>
        <v>156.6</v>
      </c>
      <c r="F211">
        <v>174</v>
      </c>
      <c r="G211">
        <f t="shared" si="25"/>
        <v>174</v>
      </c>
      <c r="H211">
        <v>163.56</v>
      </c>
      <c r="I211">
        <v>170.52</v>
      </c>
      <c r="J211">
        <v>163.56</v>
      </c>
      <c r="K211">
        <v>170.52</v>
      </c>
      <c r="L211">
        <v>156.6</v>
      </c>
      <c r="M211">
        <v>172.26</v>
      </c>
      <c r="N211">
        <v>172.26</v>
      </c>
      <c r="O211">
        <v>174</v>
      </c>
    </row>
    <row r="212" spans="1:15" x14ac:dyDescent="0.25">
      <c r="A212" t="s">
        <v>215</v>
      </c>
      <c r="B212" t="s">
        <v>296</v>
      </c>
      <c r="C212" s="16">
        <v>82525</v>
      </c>
      <c r="D212">
        <v>41</v>
      </c>
      <c r="E212" s="2">
        <f t="shared" si="24"/>
        <v>36.9</v>
      </c>
      <c r="F212">
        <v>41</v>
      </c>
      <c r="G212">
        <f t="shared" si="25"/>
        <v>41</v>
      </c>
      <c r="H212">
        <v>38.54</v>
      </c>
      <c r="I212">
        <v>40.18</v>
      </c>
      <c r="J212">
        <v>38.54</v>
      </c>
      <c r="K212">
        <v>40.18</v>
      </c>
      <c r="L212">
        <v>36.9</v>
      </c>
      <c r="M212">
        <v>40.590000000000003</v>
      </c>
      <c r="N212">
        <v>40.590000000000003</v>
      </c>
      <c r="O212">
        <v>41</v>
      </c>
    </row>
    <row r="213" spans="1:15" x14ac:dyDescent="0.25">
      <c r="A213" t="s">
        <v>215</v>
      </c>
      <c r="B213" t="s">
        <v>297</v>
      </c>
      <c r="C213" s="16">
        <v>82530</v>
      </c>
      <c r="D213">
        <v>101</v>
      </c>
      <c r="E213" s="2">
        <f t="shared" si="24"/>
        <v>90.9</v>
      </c>
      <c r="F213">
        <v>101</v>
      </c>
      <c r="G213">
        <f t="shared" si="25"/>
        <v>101</v>
      </c>
      <c r="H213">
        <v>94.94</v>
      </c>
      <c r="I213">
        <v>98.98</v>
      </c>
      <c r="J213">
        <v>94.94</v>
      </c>
      <c r="K213">
        <v>98.98</v>
      </c>
      <c r="L213">
        <v>90.9</v>
      </c>
      <c r="M213">
        <v>99.99</v>
      </c>
      <c r="N213">
        <v>99.99</v>
      </c>
      <c r="O213">
        <v>101</v>
      </c>
    </row>
    <row r="214" spans="1:15" x14ac:dyDescent="0.25">
      <c r="A214" t="s">
        <v>215</v>
      </c>
      <c r="B214" t="s">
        <v>298</v>
      </c>
      <c r="C214" s="16">
        <v>82533</v>
      </c>
      <c r="D214">
        <v>33</v>
      </c>
      <c r="E214" s="2">
        <f t="shared" si="24"/>
        <v>29.7</v>
      </c>
      <c r="F214">
        <v>33</v>
      </c>
      <c r="G214">
        <f t="shared" si="25"/>
        <v>33</v>
      </c>
      <c r="H214">
        <v>31.02</v>
      </c>
      <c r="I214">
        <v>32.340000000000003</v>
      </c>
      <c r="J214">
        <v>31.02</v>
      </c>
      <c r="K214">
        <v>32.340000000000003</v>
      </c>
      <c r="L214">
        <v>29.7</v>
      </c>
      <c r="M214">
        <v>32.67</v>
      </c>
      <c r="N214">
        <v>32.67</v>
      </c>
      <c r="O214">
        <v>33</v>
      </c>
    </row>
    <row r="215" spans="1:15" x14ac:dyDescent="0.25">
      <c r="A215" t="s">
        <v>215</v>
      </c>
      <c r="B215" t="s">
        <v>299</v>
      </c>
      <c r="C215" s="16">
        <v>82533</v>
      </c>
      <c r="D215">
        <v>60</v>
      </c>
      <c r="E215" s="2">
        <f t="shared" si="24"/>
        <v>54</v>
      </c>
      <c r="F215">
        <v>60</v>
      </c>
      <c r="G215">
        <f t="shared" si="25"/>
        <v>60</v>
      </c>
      <c r="H215">
        <v>56.4</v>
      </c>
      <c r="I215">
        <v>58.8</v>
      </c>
      <c r="J215">
        <v>56.4</v>
      </c>
      <c r="K215">
        <v>58.8</v>
      </c>
      <c r="L215">
        <v>54</v>
      </c>
      <c r="M215">
        <v>59.4</v>
      </c>
      <c r="N215">
        <v>59.4</v>
      </c>
      <c r="O215">
        <v>60</v>
      </c>
    </row>
    <row r="216" spans="1:15" x14ac:dyDescent="0.25">
      <c r="A216" t="s">
        <v>215</v>
      </c>
      <c r="B216" t="s">
        <v>300</v>
      </c>
      <c r="C216" s="16">
        <v>82533</v>
      </c>
      <c r="D216">
        <v>60</v>
      </c>
      <c r="E216" s="2">
        <f t="shared" si="24"/>
        <v>54</v>
      </c>
      <c r="F216">
        <v>60</v>
      </c>
      <c r="G216">
        <f t="shared" si="25"/>
        <v>60</v>
      </c>
      <c r="H216">
        <v>56.4</v>
      </c>
      <c r="I216">
        <v>58.8</v>
      </c>
      <c r="J216">
        <v>56.4</v>
      </c>
      <c r="K216">
        <v>58.8</v>
      </c>
      <c r="L216">
        <v>54</v>
      </c>
      <c r="M216">
        <v>59.4</v>
      </c>
      <c r="N216">
        <v>59.4</v>
      </c>
      <c r="O216">
        <v>60</v>
      </c>
    </row>
    <row r="217" spans="1:15" x14ac:dyDescent="0.25">
      <c r="A217" t="s">
        <v>215</v>
      </c>
      <c r="B217" t="s">
        <v>301</v>
      </c>
      <c r="C217" s="16">
        <v>82533</v>
      </c>
      <c r="D217">
        <v>63</v>
      </c>
      <c r="E217" s="2">
        <f t="shared" si="24"/>
        <v>56.7</v>
      </c>
      <c r="F217">
        <v>63</v>
      </c>
      <c r="G217">
        <f t="shared" si="25"/>
        <v>63</v>
      </c>
      <c r="H217">
        <v>59.22</v>
      </c>
      <c r="I217">
        <v>61.74</v>
      </c>
      <c r="J217">
        <v>59.22</v>
      </c>
      <c r="K217">
        <v>61.74</v>
      </c>
      <c r="L217">
        <v>56.7</v>
      </c>
      <c r="M217">
        <v>62.37</v>
      </c>
      <c r="N217">
        <v>62.37</v>
      </c>
      <c r="O217">
        <v>63</v>
      </c>
    </row>
    <row r="218" spans="1:15" x14ac:dyDescent="0.25">
      <c r="A218" t="s">
        <v>215</v>
      </c>
      <c r="B218" t="s">
        <v>302</v>
      </c>
      <c r="C218" s="16">
        <v>82550</v>
      </c>
      <c r="D218">
        <v>87</v>
      </c>
      <c r="E218" s="2">
        <f t="shared" si="24"/>
        <v>78.3</v>
      </c>
      <c r="F218">
        <v>87</v>
      </c>
      <c r="G218">
        <f t="shared" si="25"/>
        <v>87</v>
      </c>
      <c r="H218">
        <v>81.78</v>
      </c>
      <c r="I218">
        <v>85.26</v>
      </c>
      <c r="J218">
        <v>81.78</v>
      </c>
      <c r="K218">
        <v>85.26</v>
      </c>
      <c r="L218">
        <v>78.3</v>
      </c>
      <c r="M218">
        <v>86.13</v>
      </c>
      <c r="N218">
        <v>86.13</v>
      </c>
      <c r="O218">
        <v>87</v>
      </c>
    </row>
    <row r="219" spans="1:15" x14ac:dyDescent="0.25">
      <c r="A219" t="s">
        <v>215</v>
      </c>
      <c r="B219" t="s">
        <v>303</v>
      </c>
      <c r="C219" s="16">
        <v>82550</v>
      </c>
      <c r="D219">
        <v>34</v>
      </c>
      <c r="E219" s="2">
        <f t="shared" si="24"/>
        <v>30.6</v>
      </c>
      <c r="F219">
        <v>34</v>
      </c>
      <c r="G219">
        <f t="shared" si="25"/>
        <v>34</v>
      </c>
      <c r="H219">
        <v>31.96</v>
      </c>
      <c r="I219">
        <v>33.32</v>
      </c>
      <c r="J219">
        <v>31.96</v>
      </c>
      <c r="K219">
        <v>33.32</v>
      </c>
      <c r="L219">
        <v>30.6</v>
      </c>
      <c r="M219">
        <v>33.659999999999997</v>
      </c>
      <c r="N219">
        <v>33.659999999999997</v>
      </c>
      <c r="O219">
        <v>34</v>
      </c>
    </row>
    <row r="220" spans="1:15" x14ac:dyDescent="0.25">
      <c r="A220" t="s">
        <v>215</v>
      </c>
      <c r="B220" t="s">
        <v>304</v>
      </c>
      <c r="C220" s="16">
        <v>82553</v>
      </c>
      <c r="D220">
        <v>34</v>
      </c>
      <c r="E220" s="2">
        <f t="shared" si="24"/>
        <v>30.6</v>
      </c>
      <c r="F220">
        <v>34</v>
      </c>
      <c r="G220">
        <f t="shared" si="25"/>
        <v>34</v>
      </c>
      <c r="H220">
        <v>31.96</v>
      </c>
      <c r="I220">
        <v>33.32</v>
      </c>
      <c r="J220">
        <v>31.96</v>
      </c>
      <c r="K220">
        <v>33.32</v>
      </c>
      <c r="L220">
        <v>30.6</v>
      </c>
      <c r="M220">
        <v>33.659999999999997</v>
      </c>
      <c r="N220">
        <v>33.659999999999997</v>
      </c>
      <c r="O220">
        <v>34</v>
      </c>
    </row>
    <row r="221" spans="1:15" x14ac:dyDescent="0.25">
      <c r="A221" t="s">
        <v>215</v>
      </c>
      <c r="B221" t="s">
        <v>305</v>
      </c>
      <c r="C221" s="16">
        <v>82565</v>
      </c>
      <c r="D221">
        <v>56</v>
      </c>
      <c r="E221" s="2">
        <f t="shared" si="24"/>
        <v>50.4</v>
      </c>
      <c r="F221">
        <v>56</v>
      </c>
      <c r="G221">
        <f t="shared" si="25"/>
        <v>56</v>
      </c>
      <c r="H221">
        <v>52.64</v>
      </c>
      <c r="I221">
        <v>54.88</v>
      </c>
      <c r="J221">
        <v>52.64</v>
      </c>
      <c r="K221">
        <v>54.88</v>
      </c>
      <c r="L221">
        <v>50.4</v>
      </c>
      <c r="M221">
        <v>55.44</v>
      </c>
      <c r="N221">
        <v>55.44</v>
      </c>
      <c r="O221">
        <v>56</v>
      </c>
    </row>
    <row r="222" spans="1:15" x14ac:dyDescent="0.25">
      <c r="A222" t="s">
        <v>215</v>
      </c>
      <c r="B222" t="s">
        <v>306</v>
      </c>
      <c r="C222" s="16">
        <v>82570</v>
      </c>
      <c r="D222">
        <v>15</v>
      </c>
      <c r="E222" s="2">
        <f t="shared" si="24"/>
        <v>13.5</v>
      </c>
      <c r="F222">
        <v>15</v>
      </c>
      <c r="G222">
        <f t="shared" si="25"/>
        <v>15</v>
      </c>
      <c r="H222">
        <v>14.1</v>
      </c>
      <c r="I222">
        <v>14.7</v>
      </c>
      <c r="J222">
        <v>14.1</v>
      </c>
      <c r="K222">
        <v>14.7</v>
      </c>
      <c r="L222">
        <v>13.5</v>
      </c>
      <c r="M222">
        <v>14.85</v>
      </c>
      <c r="N222">
        <v>14.85</v>
      </c>
      <c r="O222">
        <v>15</v>
      </c>
    </row>
    <row r="223" spans="1:15" x14ac:dyDescent="0.25">
      <c r="A223" t="s">
        <v>215</v>
      </c>
      <c r="B223" t="s">
        <v>307</v>
      </c>
      <c r="C223" s="16">
        <v>82570</v>
      </c>
      <c r="D223">
        <v>24</v>
      </c>
      <c r="E223" s="2">
        <f t="shared" si="24"/>
        <v>21.6</v>
      </c>
      <c r="F223">
        <v>24</v>
      </c>
      <c r="G223">
        <f t="shared" si="25"/>
        <v>24</v>
      </c>
      <c r="H223">
        <v>22.56</v>
      </c>
      <c r="I223">
        <v>23.52</v>
      </c>
      <c r="J223">
        <v>22.56</v>
      </c>
      <c r="K223">
        <v>23.52</v>
      </c>
      <c r="L223">
        <v>21.6</v>
      </c>
      <c r="M223">
        <v>23.76</v>
      </c>
      <c r="N223">
        <v>23.76</v>
      </c>
      <c r="O223">
        <v>24</v>
      </c>
    </row>
    <row r="224" spans="1:15" x14ac:dyDescent="0.25">
      <c r="A224" t="s">
        <v>215</v>
      </c>
      <c r="B224" t="s">
        <v>308</v>
      </c>
      <c r="C224" s="16">
        <v>82570</v>
      </c>
      <c r="D224">
        <v>15</v>
      </c>
      <c r="E224" s="2">
        <f t="shared" si="24"/>
        <v>13.5</v>
      </c>
      <c r="F224">
        <v>15</v>
      </c>
      <c r="G224">
        <f t="shared" si="25"/>
        <v>15</v>
      </c>
      <c r="H224">
        <v>14.1</v>
      </c>
      <c r="I224">
        <v>14.7</v>
      </c>
      <c r="J224">
        <v>14.1</v>
      </c>
      <c r="K224">
        <v>14.7</v>
      </c>
      <c r="L224">
        <v>13.5</v>
      </c>
      <c r="M224">
        <v>14.85</v>
      </c>
      <c r="N224">
        <v>14.85</v>
      </c>
      <c r="O224">
        <v>15</v>
      </c>
    </row>
    <row r="225" spans="1:15" x14ac:dyDescent="0.25">
      <c r="A225" t="s">
        <v>215</v>
      </c>
      <c r="B225" t="s">
        <v>309</v>
      </c>
      <c r="C225" s="16">
        <v>82570</v>
      </c>
      <c r="D225">
        <v>65</v>
      </c>
      <c r="E225" s="2">
        <f t="shared" si="24"/>
        <v>58.5</v>
      </c>
      <c r="F225">
        <v>65</v>
      </c>
      <c r="G225">
        <f t="shared" si="25"/>
        <v>65</v>
      </c>
      <c r="H225">
        <v>61.1</v>
      </c>
      <c r="I225">
        <v>63.7</v>
      </c>
      <c r="J225">
        <v>61.1</v>
      </c>
      <c r="K225">
        <v>63.7</v>
      </c>
      <c r="L225">
        <v>58.5</v>
      </c>
      <c r="M225">
        <v>64.349999999999994</v>
      </c>
      <c r="N225">
        <v>64.349999999999994</v>
      </c>
      <c r="O225">
        <v>65</v>
      </c>
    </row>
    <row r="226" spans="1:15" x14ac:dyDescent="0.25">
      <c r="A226" t="s">
        <v>215</v>
      </c>
      <c r="B226" t="s">
        <v>310</v>
      </c>
      <c r="C226" s="16">
        <v>82570</v>
      </c>
      <c r="D226">
        <v>28</v>
      </c>
      <c r="E226" s="2">
        <f t="shared" si="24"/>
        <v>25.2</v>
      </c>
      <c r="F226">
        <v>28</v>
      </c>
      <c r="G226">
        <f t="shared" si="25"/>
        <v>28</v>
      </c>
      <c r="H226">
        <v>26.32</v>
      </c>
      <c r="I226">
        <v>27.44</v>
      </c>
      <c r="J226">
        <v>26.32</v>
      </c>
      <c r="K226">
        <v>27.44</v>
      </c>
      <c r="L226">
        <v>25.2</v>
      </c>
      <c r="M226">
        <v>27.72</v>
      </c>
      <c r="N226">
        <v>27.72</v>
      </c>
      <c r="O226">
        <v>28</v>
      </c>
    </row>
    <row r="227" spans="1:15" x14ac:dyDescent="0.25">
      <c r="A227" t="s">
        <v>215</v>
      </c>
      <c r="B227" t="s">
        <v>311</v>
      </c>
      <c r="C227" s="16">
        <v>82575</v>
      </c>
      <c r="D227">
        <v>32</v>
      </c>
      <c r="E227" s="2">
        <f t="shared" si="24"/>
        <v>28.8</v>
      </c>
      <c r="F227">
        <v>32</v>
      </c>
      <c r="G227">
        <f t="shared" si="25"/>
        <v>32</v>
      </c>
      <c r="H227">
        <v>30.08</v>
      </c>
      <c r="I227">
        <v>31.36</v>
      </c>
      <c r="J227">
        <v>30.08</v>
      </c>
      <c r="K227">
        <v>31.36</v>
      </c>
      <c r="L227">
        <v>28.8</v>
      </c>
      <c r="M227">
        <v>31.68</v>
      </c>
      <c r="N227">
        <v>31.68</v>
      </c>
      <c r="O227">
        <v>32</v>
      </c>
    </row>
    <row r="228" spans="1:15" x14ac:dyDescent="0.25">
      <c r="A228" t="s">
        <v>215</v>
      </c>
      <c r="B228" t="s">
        <v>312</v>
      </c>
      <c r="C228" s="16">
        <v>82607</v>
      </c>
      <c r="D228">
        <v>23</v>
      </c>
      <c r="E228" s="2">
        <f t="shared" si="24"/>
        <v>20.7</v>
      </c>
      <c r="F228">
        <v>23</v>
      </c>
      <c r="G228">
        <f t="shared" si="25"/>
        <v>23</v>
      </c>
      <c r="H228">
        <v>21.62</v>
      </c>
      <c r="I228">
        <v>22.54</v>
      </c>
      <c r="J228">
        <v>21.62</v>
      </c>
      <c r="K228">
        <v>22.54</v>
      </c>
      <c r="L228">
        <v>20.7</v>
      </c>
      <c r="M228">
        <v>22.77</v>
      </c>
      <c r="N228">
        <v>22.77</v>
      </c>
      <c r="O228">
        <v>23</v>
      </c>
    </row>
    <row r="229" spans="1:15" x14ac:dyDescent="0.25">
      <c r="A229" t="s">
        <v>215</v>
      </c>
      <c r="B229" t="s">
        <v>313</v>
      </c>
      <c r="C229" s="16">
        <v>82607</v>
      </c>
      <c r="D229">
        <v>23</v>
      </c>
      <c r="E229" s="2">
        <f t="shared" si="24"/>
        <v>20.7</v>
      </c>
      <c r="F229">
        <v>23</v>
      </c>
      <c r="G229">
        <f t="shared" si="25"/>
        <v>23</v>
      </c>
      <c r="H229">
        <v>21.62</v>
      </c>
      <c r="I229">
        <v>22.54</v>
      </c>
      <c r="J229">
        <v>21.62</v>
      </c>
      <c r="K229">
        <v>22.54</v>
      </c>
      <c r="L229">
        <v>20.7</v>
      </c>
      <c r="M229">
        <v>22.77</v>
      </c>
      <c r="N229">
        <v>22.77</v>
      </c>
      <c r="O229">
        <v>23</v>
      </c>
    </row>
    <row r="230" spans="1:15" x14ac:dyDescent="0.25">
      <c r="A230" t="s">
        <v>215</v>
      </c>
      <c r="B230" t="s">
        <v>314</v>
      </c>
      <c r="C230" s="16">
        <v>82626</v>
      </c>
      <c r="D230">
        <v>139</v>
      </c>
      <c r="E230" s="2">
        <f t="shared" si="24"/>
        <v>125.10000000000001</v>
      </c>
      <c r="F230">
        <v>139</v>
      </c>
      <c r="G230">
        <f t="shared" si="25"/>
        <v>139</v>
      </c>
      <c r="H230">
        <v>130.66</v>
      </c>
      <c r="I230">
        <v>136.22</v>
      </c>
      <c r="J230">
        <v>130.66</v>
      </c>
      <c r="K230">
        <v>136.22</v>
      </c>
      <c r="L230">
        <v>125.1</v>
      </c>
      <c r="M230">
        <v>137.61000000000001</v>
      </c>
      <c r="N230">
        <v>137.61000000000001</v>
      </c>
      <c r="O230">
        <v>139</v>
      </c>
    </row>
    <row r="231" spans="1:15" x14ac:dyDescent="0.25">
      <c r="A231" t="s">
        <v>215</v>
      </c>
      <c r="B231" t="s">
        <v>315</v>
      </c>
      <c r="C231" s="16">
        <v>82627</v>
      </c>
      <c r="D231">
        <v>36</v>
      </c>
      <c r="E231" s="2">
        <f t="shared" si="24"/>
        <v>32.4</v>
      </c>
      <c r="F231">
        <v>36</v>
      </c>
      <c r="G231">
        <f t="shared" si="25"/>
        <v>36</v>
      </c>
      <c r="H231">
        <v>33.840000000000003</v>
      </c>
      <c r="I231">
        <v>35.28</v>
      </c>
      <c r="J231">
        <v>33.840000000000003</v>
      </c>
      <c r="K231">
        <v>35.28</v>
      </c>
      <c r="L231">
        <v>32.4</v>
      </c>
      <c r="M231">
        <v>35.64</v>
      </c>
      <c r="N231">
        <v>35.64</v>
      </c>
      <c r="O231">
        <v>36</v>
      </c>
    </row>
    <row r="232" spans="1:15" x14ac:dyDescent="0.25">
      <c r="A232" t="s">
        <v>215</v>
      </c>
      <c r="B232" t="s">
        <v>316</v>
      </c>
      <c r="C232" s="16">
        <v>82670</v>
      </c>
      <c r="D232">
        <v>87</v>
      </c>
      <c r="E232" s="2">
        <f t="shared" si="24"/>
        <v>78.3</v>
      </c>
      <c r="F232">
        <v>87</v>
      </c>
      <c r="G232">
        <f t="shared" si="25"/>
        <v>87</v>
      </c>
      <c r="H232">
        <v>81.78</v>
      </c>
      <c r="I232">
        <v>85.26</v>
      </c>
      <c r="J232">
        <v>81.78</v>
      </c>
      <c r="K232">
        <v>85.26</v>
      </c>
      <c r="L232">
        <v>78.3</v>
      </c>
      <c r="M232">
        <v>86.13</v>
      </c>
      <c r="N232">
        <v>86.13</v>
      </c>
      <c r="O232">
        <v>87</v>
      </c>
    </row>
    <row r="233" spans="1:15" x14ac:dyDescent="0.25">
      <c r="A233" t="s">
        <v>215</v>
      </c>
      <c r="B233" t="s">
        <v>317</v>
      </c>
      <c r="C233" s="16">
        <v>82672</v>
      </c>
      <c r="D233">
        <v>115</v>
      </c>
      <c r="E233" s="2">
        <f t="shared" si="24"/>
        <v>103.5</v>
      </c>
      <c r="F233">
        <v>115</v>
      </c>
      <c r="G233">
        <f t="shared" si="25"/>
        <v>115</v>
      </c>
      <c r="H233">
        <v>108.1</v>
      </c>
      <c r="I233">
        <v>112.7</v>
      </c>
      <c r="J233">
        <v>108.1</v>
      </c>
      <c r="K233">
        <v>112.7</v>
      </c>
      <c r="L233">
        <v>103.5</v>
      </c>
      <c r="M233">
        <v>113.85</v>
      </c>
      <c r="N233">
        <v>113.85</v>
      </c>
      <c r="O233">
        <v>115</v>
      </c>
    </row>
    <row r="234" spans="1:15" x14ac:dyDescent="0.25">
      <c r="A234" t="s">
        <v>215</v>
      </c>
      <c r="B234" t="s">
        <v>318</v>
      </c>
      <c r="C234" s="16">
        <v>82705</v>
      </c>
      <c r="D234">
        <v>36</v>
      </c>
      <c r="E234" s="2">
        <f t="shared" si="24"/>
        <v>32.4</v>
      </c>
      <c r="F234">
        <v>36</v>
      </c>
      <c r="G234">
        <f t="shared" si="25"/>
        <v>36</v>
      </c>
      <c r="H234">
        <v>33.840000000000003</v>
      </c>
      <c r="I234">
        <v>35.28</v>
      </c>
      <c r="J234">
        <v>33.840000000000003</v>
      </c>
      <c r="K234">
        <v>35.28</v>
      </c>
      <c r="L234">
        <v>32.4</v>
      </c>
      <c r="M234">
        <v>35.64</v>
      </c>
      <c r="N234">
        <v>35.64</v>
      </c>
      <c r="O234">
        <v>36</v>
      </c>
    </row>
    <row r="235" spans="1:15" x14ac:dyDescent="0.25">
      <c r="A235" t="s">
        <v>215</v>
      </c>
      <c r="B235" t="s">
        <v>319</v>
      </c>
      <c r="C235" s="16">
        <v>82728</v>
      </c>
      <c r="D235">
        <v>24</v>
      </c>
      <c r="E235" s="2">
        <f t="shared" si="24"/>
        <v>21.6</v>
      </c>
      <c r="F235">
        <v>24</v>
      </c>
      <c r="G235">
        <f t="shared" si="25"/>
        <v>24</v>
      </c>
      <c r="H235">
        <v>22.56</v>
      </c>
      <c r="I235">
        <v>23.52</v>
      </c>
      <c r="J235">
        <v>22.56</v>
      </c>
      <c r="K235">
        <v>23.52</v>
      </c>
      <c r="L235">
        <v>21.6</v>
      </c>
      <c r="M235">
        <v>23.76</v>
      </c>
      <c r="N235">
        <v>23.76</v>
      </c>
      <c r="O235">
        <v>24</v>
      </c>
    </row>
    <row r="236" spans="1:15" x14ac:dyDescent="0.25">
      <c r="A236" t="s">
        <v>215</v>
      </c>
      <c r="B236" t="s">
        <v>320</v>
      </c>
      <c r="C236" s="16">
        <v>82746</v>
      </c>
      <c r="D236">
        <v>48</v>
      </c>
      <c r="E236" s="2">
        <f t="shared" si="24"/>
        <v>43.2</v>
      </c>
      <c r="F236">
        <v>48</v>
      </c>
      <c r="G236">
        <f t="shared" si="25"/>
        <v>48</v>
      </c>
      <c r="H236">
        <v>45.12</v>
      </c>
      <c r="I236">
        <v>47.04</v>
      </c>
      <c r="J236">
        <v>45.12</v>
      </c>
      <c r="K236">
        <v>47.04</v>
      </c>
      <c r="L236">
        <v>43.2</v>
      </c>
      <c r="M236">
        <v>47.52</v>
      </c>
      <c r="N236">
        <v>47.52</v>
      </c>
      <c r="O236">
        <v>48</v>
      </c>
    </row>
    <row r="237" spans="1:15" x14ac:dyDescent="0.25">
      <c r="A237" t="s">
        <v>215</v>
      </c>
      <c r="B237" t="s">
        <v>321</v>
      </c>
      <c r="C237" s="16">
        <v>82746</v>
      </c>
      <c r="D237">
        <v>48</v>
      </c>
      <c r="E237" s="2">
        <f t="shared" si="24"/>
        <v>43.2</v>
      </c>
      <c r="F237">
        <v>48</v>
      </c>
      <c r="G237">
        <f t="shared" si="25"/>
        <v>48</v>
      </c>
      <c r="H237">
        <v>45.12</v>
      </c>
      <c r="I237">
        <v>47.04</v>
      </c>
      <c r="J237">
        <v>45.12</v>
      </c>
      <c r="K237">
        <v>47.04</v>
      </c>
      <c r="L237">
        <v>43.2</v>
      </c>
      <c r="M237">
        <v>47.52</v>
      </c>
      <c r="N237">
        <v>47.52</v>
      </c>
      <c r="O237">
        <v>48</v>
      </c>
    </row>
    <row r="238" spans="1:15" x14ac:dyDescent="0.25">
      <c r="A238" t="s">
        <v>215</v>
      </c>
      <c r="B238" t="s">
        <v>322</v>
      </c>
      <c r="C238" s="16">
        <v>82784</v>
      </c>
      <c r="D238">
        <v>15</v>
      </c>
      <c r="E238" s="2">
        <f t="shared" si="24"/>
        <v>13.5</v>
      </c>
      <c r="F238">
        <v>15</v>
      </c>
      <c r="G238">
        <f t="shared" si="25"/>
        <v>15</v>
      </c>
      <c r="H238">
        <v>14.1</v>
      </c>
      <c r="I238">
        <v>14.7</v>
      </c>
      <c r="J238">
        <v>14.1</v>
      </c>
      <c r="K238">
        <v>14.7</v>
      </c>
      <c r="L238">
        <v>13.5</v>
      </c>
      <c r="M238">
        <v>14.85</v>
      </c>
      <c r="N238">
        <v>14.85</v>
      </c>
      <c r="O238">
        <v>15</v>
      </c>
    </row>
    <row r="239" spans="1:15" x14ac:dyDescent="0.25">
      <c r="A239" t="s">
        <v>215</v>
      </c>
      <c r="B239" t="s">
        <v>323</v>
      </c>
      <c r="C239" s="16">
        <v>82784</v>
      </c>
      <c r="D239">
        <v>34</v>
      </c>
      <c r="E239" s="2">
        <f t="shared" si="24"/>
        <v>30.6</v>
      </c>
      <c r="F239">
        <v>34</v>
      </c>
      <c r="G239">
        <f t="shared" si="25"/>
        <v>34</v>
      </c>
      <c r="H239">
        <v>31.96</v>
      </c>
      <c r="I239">
        <v>33.32</v>
      </c>
      <c r="J239">
        <v>31.96</v>
      </c>
      <c r="K239">
        <v>33.32</v>
      </c>
      <c r="L239">
        <v>30.6</v>
      </c>
      <c r="M239">
        <v>33.659999999999997</v>
      </c>
      <c r="N239">
        <v>33.659999999999997</v>
      </c>
      <c r="O239">
        <v>34</v>
      </c>
    </row>
    <row r="240" spans="1:15" x14ac:dyDescent="0.25">
      <c r="A240" t="s">
        <v>215</v>
      </c>
      <c r="B240" t="s">
        <v>324</v>
      </c>
      <c r="C240" s="16">
        <v>82947</v>
      </c>
      <c r="D240">
        <v>80</v>
      </c>
      <c r="E240" s="2">
        <f t="shared" si="24"/>
        <v>72</v>
      </c>
      <c r="F240">
        <v>80</v>
      </c>
      <c r="G240">
        <f t="shared" si="25"/>
        <v>80</v>
      </c>
      <c r="H240">
        <v>75.2</v>
      </c>
      <c r="I240">
        <v>78.400000000000006</v>
      </c>
      <c r="J240">
        <v>75.2</v>
      </c>
      <c r="K240">
        <v>78.400000000000006</v>
      </c>
      <c r="L240">
        <v>72</v>
      </c>
      <c r="M240">
        <v>79.2</v>
      </c>
      <c r="N240">
        <v>79.2</v>
      </c>
      <c r="O240">
        <v>80</v>
      </c>
    </row>
    <row r="241" spans="1:15" x14ac:dyDescent="0.25">
      <c r="A241" t="s">
        <v>215</v>
      </c>
      <c r="B241" t="s">
        <v>325</v>
      </c>
      <c r="C241" s="16">
        <v>82950</v>
      </c>
      <c r="D241">
        <v>67</v>
      </c>
      <c r="E241" s="2">
        <f t="shared" si="24"/>
        <v>60.300000000000004</v>
      </c>
      <c r="F241">
        <v>67</v>
      </c>
      <c r="G241">
        <f t="shared" si="25"/>
        <v>67</v>
      </c>
      <c r="H241">
        <v>62.98</v>
      </c>
      <c r="I241">
        <v>65.66</v>
      </c>
      <c r="J241">
        <v>62.98</v>
      </c>
      <c r="K241">
        <v>65.66</v>
      </c>
      <c r="L241">
        <v>60.3</v>
      </c>
      <c r="M241">
        <v>66.33</v>
      </c>
      <c r="N241">
        <v>66.33</v>
      </c>
      <c r="O241">
        <v>67</v>
      </c>
    </row>
    <row r="242" spans="1:15" x14ac:dyDescent="0.25">
      <c r="A242" t="s">
        <v>215</v>
      </c>
      <c r="B242" t="s">
        <v>326</v>
      </c>
      <c r="C242" s="16">
        <v>82951</v>
      </c>
      <c r="D242">
        <v>202</v>
      </c>
      <c r="E242" s="2">
        <f t="shared" si="24"/>
        <v>181.8</v>
      </c>
      <c r="F242">
        <v>202</v>
      </c>
      <c r="G242">
        <f t="shared" si="25"/>
        <v>202</v>
      </c>
      <c r="H242">
        <v>189.88</v>
      </c>
      <c r="I242">
        <v>197.96</v>
      </c>
      <c r="J242">
        <v>189.88</v>
      </c>
      <c r="K242">
        <v>197.96</v>
      </c>
      <c r="L242">
        <v>181.8</v>
      </c>
      <c r="M242">
        <v>199.98</v>
      </c>
      <c r="N242">
        <v>199.98</v>
      </c>
      <c r="O242">
        <v>202</v>
      </c>
    </row>
    <row r="243" spans="1:15" x14ac:dyDescent="0.25">
      <c r="A243" t="s">
        <v>215</v>
      </c>
      <c r="B243" t="s">
        <v>327</v>
      </c>
      <c r="C243" s="16">
        <v>82952</v>
      </c>
      <c r="D243">
        <v>67</v>
      </c>
      <c r="E243" s="2">
        <f t="shared" si="24"/>
        <v>60.300000000000004</v>
      </c>
      <c r="F243">
        <v>67</v>
      </c>
      <c r="G243">
        <f t="shared" si="25"/>
        <v>67</v>
      </c>
      <c r="H243">
        <v>62.98</v>
      </c>
      <c r="I243">
        <v>65.66</v>
      </c>
      <c r="J243">
        <v>62.98</v>
      </c>
      <c r="K243">
        <v>65.66</v>
      </c>
      <c r="L243">
        <v>60.3</v>
      </c>
      <c r="M243">
        <v>66.33</v>
      </c>
      <c r="N243">
        <v>66.33</v>
      </c>
      <c r="O243">
        <v>67</v>
      </c>
    </row>
    <row r="244" spans="1:15" x14ac:dyDescent="0.25">
      <c r="A244" t="s">
        <v>215</v>
      </c>
      <c r="B244" t="s">
        <v>328</v>
      </c>
      <c r="C244" s="16">
        <v>82952</v>
      </c>
      <c r="D244">
        <v>67</v>
      </c>
      <c r="E244" s="2">
        <f t="shared" si="24"/>
        <v>60.300000000000004</v>
      </c>
      <c r="F244">
        <v>67</v>
      </c>
      <c r="G244">
        <f t="shared" si="25"/>
        <v>67</v>
      </c>
      <c r="H244">
        <v>62.98</v>
      </c>
      <c r="I244">
        <v>65.66</v>
      </c>
      <c r="J244">
        <v>62.98</v>
      </c>
      <c r="K244">
        <v>65.66</v>
      </c>
      <c r="L244">
        <v>60.3</v>
      </c>
      <c r="M244">
        <v>66.33</v>
      </c>
      <c r="N244">
        <v>66.33</v>
      </c>
      <c r="O244">
        <v>67</v>
      </c>
    </row>
    <row r="245" spans="1:15" x14ac:dyDescent="0.25">
      <c r="A245" t="s">
        <v>215</v>
      </c>
      <c r="B245" t="s">
        <v>329</v>
      </c>
      <c r="C245" s="16">
        <v>82952</v>
      </c>
      <c r="D245">
        <v>67</v>
      </c>
      <c r="E245" s="2">
        <f t="shared" si="24"/>
        <v>60.300000000000004</v>
      </c>
      <c r="F245">
        <v>67</v>
      </c>
      <c r="G245">
        <f t="shared" si="25"/>
        <v>67</v>
      </c>
      <c r="H245">
        <v>62.98</v>
      </c>
      <c r="I245">
        <v>65.66</v>
      </c>
      <c r="J245">
        <v>62.98</v>
      </c>
      <c r="K245">
        <v>65.66</v>
      </c>
      <c r="L245">
        <v>60.3</v>
      </c>
      <c r="M245">
        <v>66.33</v>
      </c>
      <c r="N245">
        <v>66.33</v>
      </c>
      <c r="O245">
        <v>67</v>
      </c>
    </row>
    <row r="246" spans="1:15" x14ac:dyDescent="0.25">
      <c r="A246" t="s">
        <v>215</v>
      </c>
      <c r="B246" t="s">
        <v>330</v>
      </c>
      <c r="C246" s="16">
        <v>82952</v>
      </c>
      <c r="D246">
        <v>67</v>
      </c>
      <c r="E246" s="2">
        <f t="shared" si="24"/>
        <v>60.300000000000004</v>
      </c>
      <c r="F246">
        <v>67</v>
      </c>
      <c r="G246">
        <f t="shared" si="25"/>
        <v>67</v>
      </c>
      <c r="H246">
        <v>62.98</v>
      </c>
      <c r="I246">
        <v>65.66</v>
      </c>
      <c r="J246">
        <v>62.98</v>
      </c>
      <c r="K246">
        <v>65.66</v>
      </c>
      <c r="L246">
        <v>60.3</v>
      </c>
      <c r="M246">
        <v>66.33</v>
      </c>
      <c r="N246">
        <v>66.33</v>
      </c>
      <c r="O246">
        <v>67</v>
      </c>
    </row>
    <row r="247" spans="1:15" x14ac:dyDescent="0.25">
      <c r="A247" t="s">
        <v>215</v>
      </c>
      <c r="B247" t="s">
        <v>331</v>
      </c>
      <c r="C247" s="16">
        <v>82952</v>
      </c>
      <c r="D247">
        <v>67</v>
      </c>
      <c r="E247" s="2">
        <f t="shared" si="24"/>
        <v>60.300000000000004</v>
      </c>
      <c r="F247">
        <v>67</v>
      </c>
      <c r="G247">
        <f t="shared" si="25"/>
        <v>67</v>
      </c>
      <c r="H247">
        <v>62.98</v>
      </c>
      <c r="I247">
        <v>65.66</v>
      </c>
      <c r="J247">
        <v>62.98</v>
      </c>
      <c r="K247">
        <v>65.66</v>
      </c>
      <c r="L247">
        <v>60.3</v>
      </c>
      <c r="M247">
        <v>66.33</v>
      </c>
      <c r="N247">
        <v>66.33</v>
      </c>
      <c r="O247">
        <v>67</v>
      </c>
    </row>
    <row r="248" spans="1:15" x14ac:dyDescent="0.25">
      <c r="A248" t="s">
        <v>215</v>
      </c>
      <c r="B248" t="s">
        <v>332</v>
      </c>
      <c r="C248" s="16">
        <v>82955</v>
      </c>
      <c r="D248">
        <v>62</v>
      </c>
      <c r="E248" s="2">
        <f t="shared" si="24"/>
        <v>55.800000000000004</v>
      </c>
      <c r="F248">
        <v>62</v>
      </c>
      <c r="G248">
        <f t="shared" si="25"/>
        <v>62</v>
      </c>
      <c r="H248">
        <v>58.28</v>
      </c>
      <c r="I248">
        <v>60.76</v>
      </c>
      <c r="J248">
        <v>58.28</v>
      </c>
      <c r="K248">
        <v>60.76</v>
      </c>
      <c r="L248">
        <v>55.8</v>
      </c>
      <c r="M248">
        <v>61.38</v>
      </c>
      <c r="N248">
        <v>61.38</v>
      </c>
      <c r="O248">
        <v>62</v>
      </c>
    </row>
    <row r="249" spans="1:15" x14ac:dyDescent="0.25">
      <c r="A249" t="s">
        <v>215</v>
      </c>
      <c r="B249" t="s">
        <v>333</v>
      </c>
      <c r="C249" s="16">
        <v>82977</v>
      </c>
      <c r="D249">
        <v>94</v>
      </c>
      <c r="E249" s="2">
        <f t="shared" si="24"/>
        <v>84.600000000000009</v>
      </c>
      <c r="F249">
        <v>94</v>
      </c>
      <c r="G249">
        <f t="shared" si="25"/>
        <v>94</v>
      </c>
      <c r="H249">
        <v>88.36</v>
      </c>
      <c r="I249">
        <v>92.12</v>
      </c>
      <c r="J249">
        <v>88.36</v>
      </c>
      <c r="K249">
        <v>92.12</v>
      </c>
      <c r="L249">
        <v>84.6</v>
      </c>
      <c r="M249">
        <v>93.06</v>
      </c>
      <c r="N249">
        <v>93.06</v>
      </c>
      <c r="O249">
        <v>94</v>
      </c>
    </row>
    <row r="250" spans="1:15" x14ac:dyDescent="0.25">
      <c r="A250" t="s">
        <v>215</v>
      </c>
      <c r="B250" t="s">
        <v>334</v>
      </c>
      <c r="C250" s="16">
        <v>82977</v>
      </c>
      <c r="D250">
        <v>60</v>
      </c>
      <c r="E250" s="2">
        <f t="shared" si="24"/>
        <v>54</v>
      </c>
      <c r="F250">
        <v>60</v>
      </c>
      <c r="G250">
        <f t="shared" si="25"/>
        <v>60</v>
      </c>
      <c r="H250">
        <v>56.4</v>
      </c>
      <c r="I250">
        <v>58.8</v>
      </c>
      <c r="J250">
        <v>56.4</v>
      </c>
      <c r="K250">
        <v>58.8</v>
      </c>
      <c r="L250">
        <v>54</v>
      </c>
      <c r="M250">
        <v>59.4</v>
      </c>
      <c r="N250">
        <v>59.4</v>
      </c>
      <c r="O250">
        <v>60</v>
      </c>
    </row>
    <row r="251" spans="1:15" x14ac:dyDescent="0.25">
      <c r="A251" t="s">
        <v>215</v>
      </c>
      <c r="B251" t="s">
        <v>335</v>
      </c>
      <c r="C251" s="16">
        <v>82985</v>
      </c>
      <c r="D251">
        <v>23</v>
      </c>
      <c r="E251" s="2">
        <f t="shared" si="24"/>
        <v>20.7</v>
      </c>
      <c r="F251">
        <v>23</v>
      </c>
      <c r="G251">
        <f t="shared" si="25"/>
        <v>23</v>
      </c>
      <c r="H251">
        <v>21.62</v>
      </c>
      <c r="I251">
        <v>22.54</v>
      </c>
      <c r="J251">
        <v>21.62</v>
      </c>
      <c r="K251">
        <v>22.54</v>
      </c>
      <c r="L251">
        <v>20.7</v>
      </c>
      <c r="M251">
        <v>22.77</v>
      </c>
      <c r="N251">
        <v>22.77</v>
      </c>
      <c r="O251">
        <v>23</v>
      </c>
    </row>
    <row r="252" spans="1:15" x14ac:dyDescent="0.25">
      <c r="A252" t="s">
        <v>215</v>
      </c>
      <c r="B252" t="s">
        <v>336</v>
      </c>
      <c r="C252" s="16">
        <v>83001</v>
      </c>
      <c r="D252">
        <v>27</v>
      </c>
      <c r="E252" s="2">
        <f t="shared" si="24"/>
        <v>24.3</v>
      </c>
      <c r="F252">
        <v>27</v>
      </c>
      <c r="G252">
        <f t="shared" si="25"/>
        <v>27</v>
      </c>
      <c r="H252">
        <v>25.38</v>
      </c>
      <c r="I252">
        <v>26.46</v>
      </c>
      <c r="J252">
        <v>25.38</v>
      </c>
      <c r="K252">
        <v>26.46</v>
      </c>
      <c r="L252">
        <v>24.3</v>
      </c>
      <c r="M252">
        <v>26.73</v>
      </c>
      <c r="N252">
        <v>26.73</v>
      </c>
      <c r="O252">
        <v>27</v>
      </c>
    </row>
    <row r="253" spans="1:15" x14ac:dyDescent="0.25">
      <c r="A253" t="s">
        <v>215</v>
      </c>
      <c r="B253" t="s">
        <v>337</v>
      </c>
      <c r="C253" s="16">
        <v>83001</v>
      </c>
      <c r="D253">
        <v>82</v>
      </c>
      <c r="E253" s="2">
        <f t="shared" si="24"/>
        <v>73.8</v>
      </c>
      <c r="F253">
        <v>82</v>
      </c>
      <c r="G253">
        <f t="shared" si="25"/>
        <v>82</v>
      </c>
      <c r="H253">
        <v>77.08</v>
      </c>
      <c r="I253">
        <v>80.36</v>
      </c>
      <c r="J253">
        <v>77.08</v>
      </c>
      <c r="K253">
        <v>80.36</v>
      </c>
      <c r="L253">
        <v>73.8</v>
      </c>
      <c r="M253">
        <v>81.180000000000007</v>
      </c>
      <c r="N253">
        <v>81.180000000000007</v>
      </c>
      <c r="O253">
        <v>82</v>
      </c>
    </row>
    <row r="254" spans="1:15" x14ac:dyDescent="0.25">
      <c r="A254" t="s">
        <v>215</v>
      </c>
      <c r="B254" t="s">
        <v>338</v>
      </c>
      <c r="C254" s="16">
        <v>83002</v>
      </c>
      <c r="D254">
        <v>27</v>
      </c>
      <c r="E254" s="2">
        <f t="shared" si="24"/>
        <v>24.3</v>
      </c>
      <c r="F254">
        <v>27</v>
      </c>
      <c r="G254">
        <f t="shared" si="25"/>
        <v>27</v>
      </c>
      <c r="H254">
        <v>25.38</v>
      </c>
      <c r="I254">
        <v>26.46</v>
      </c>
      <c r="J254">
        <v>25.38</v>
      </c>
      <c r="K254">
        <v>26.46</v>
      </c>
      <c r="L254">
        <v>24.3</v>
      </c>
      <c r="M254">
        <v>26.73</v>
      </c>
      <c r="N254">
        <v>26.73</v>
      </c>
      <c r="O254">
        <v>27</v>
      </c>
    </row>
    <row r="255" spans="1:15" x14ac:dyDescent="0.25">
      <c r="A255" t="s">
        <v>215</v>
      </c>
      <c r="B255" t="s">
        <v>339</v>
      </c>
      <c r="C255" s="16">
        <v>83010</v>
      </c>
      <c r="D255">
        <v>60</v>
      </c>
      <c r="E255" s="2">
        <f t="shared" si="24"/>
        <v>54</v>
      </c>
      <c r="F255">
        <v>60</v>
      </c>
      <c r="G255">
        <f t="shared" si="25"/>
        <v>60</v>
      </c>
      <c r="H255">
        <v>56.4</v>
      </c>
      <c r="I255">
        <v>58.8</v>
      </c>
      <c r="J255">
        <v>56.4</v>
      </c>
      <c r="K255">
        <v>58.8</v>
      </c>
      <c r="L255">
        <v>54</v>
      </c>
      <c r="M255">
        <v>59.4</v>
      </c>
      <c r="N255">
        <v>59.4</v>
      </c>
      <c r="O255">
        <v>60</v>
      </c>
    </row>
    <row r="256" spans="1:15" x14ac:dyDescent="0.25">
      <c r="A256" t="s">
        <v>215</v>
      </c>
      <c r="B256" t="s">
        <v>340</v>
      </c>
      <c r="C256" s="16">
        <v>83013</v>
      </c>
      <c r="D256">
        <v>200</v>
      </c>
      <c r="E256" s="2">
        <f t="shared" si="24"/>
        <v>180</v>
      </c>
      <c r="F256">
        <v>200</v>
      </c>
      <c r="G256">
        <f t="shared" si="25"/>
        <v>200</v>
      </c>
      <c r="H256">
        <v>188</v>
      </c>
      <c r="I256">
        <v>196</v>
      </c>
      <c r="J256">
        <v>188</v>
      </c>
      <c r="K256">
        <v>196</v>
      </c>
      <c r="L256">
        <v>180</v>
      </c>
      <c r="M256">
        <v>198</v>
      </c>
      <c r="N256">
        <v>198</v>
      </c>
      <c r="O256">
        <v>200</v>
      </c>
    </row>
    <row r="257" spans="1:15" x14ac:dyDescent="0.25">
      <c r="A257" t="s">
        <v>215</v>
      </c>
      <c r="B257" t="s">
        <v>341</v>
      </c>
      <c r="C257" s="16">
        <v>83013</v>
      </c>
      <c r="D257">
        <v>200</v>
      </c>
      <c r="E257" s="2">
        <f t="shared" si="24"/>
        <v>180</v>
      </c>
      <c r="F257">
        <v>200</v>
      </c>
      <c r="G257">
        <f t="shared" si="25"/>
        <v>200</v>
      </c>
      <c r="H257">
        <v>188</v>
      </c>
      <c r="I257">
        <v>196</v>
      </c>
      <c r="J257">
        <v>188</v>
      </c>
      <c r="K257">
        <v>196</v>
      </c>
      <c r="L257">
        <v>180</v>
      </c>
      <c r="M257">
        <v>198</v>
      </c>
      <c r="N257">
        <v>198</v>
      </c>
      <c r="O257">
        <v>200</v>
      </c>
    </row>
    <row r="258" spans="1:15" x14ac:dyDescent="0.25">
      <c r="A258" t="s">
        <v>215</v>
      </c>
      <c r="B258" t="s">
        <v>342</v>
      </c>
      <c r="C258" s="16">
        <v>83036</v>
      </c>
      <c r="D258">
        <v>129</v>
      </c>
      <c r="E258" s="2">
        <f t="shared" ref="E258:E321" si="26">D258*0.9</f>
        <v>116.10000000000001</v>
      </c>
      <c r="F258">
        <v>129</v>
      </c>
      <c r="G258">
        <f t="shared" si="25"/>
        <v>129</v>
      </c>
      <c r="H258">
        <v>121.26</v>
      </c>
      <c r="I258">
        <v>126.42</v>
      </c>
      <c r="J258">
        <v>121.26</v>
      </c>
      <c r="K258">
        <v>126.42</v>
      </c>
      <c r="L258">
        <v>116.1</v>
      </c>
      <c r="M258">
        <v>127.71</v>
      </c>
      <c r="N258">
        <v>127.71</v>
      </c>
      <c r="O258">
        <v>129</v>
      </c>
    </row>
    <row r="259" spans="1:15" x14ac:dyDescent="0.25">
      <c r="A259" t="s">
        <v>215</v>
      </c>
      <c r="B259" t="s">
        <v>343</v>
      </c>
      <c r="C259" s="16">
        <v>83090</v>
      </c>
      <c r="D259">
        <v>55</v>
      </c>
      <c r="E259" s="2">
        <f t="shared" si="26"/>
        <v>49.5</v>
      </c>
      <c r="F259">
        <v>55</v>
      </c>
      <c r="G259">
        <f t="shared" si="25"/>
        <v>55</v>
      </c>
      <c r="H259">
        <v>51.7</v>
      </c>
      <c r="I259">
        <v>53.9</v>
      </c>
      <c r="J259">
        <v>51.7</v>
      </c>
      <c r="K259">
        <v>53.9</v>
      </c>
      <c r="L259">
        <v>49.5</v>
      </c>
      <c r="M259">
        <v>54.45</v>
      </c>
      <c r="N259">
        <v>54.45</v>
      </c>
      <c r="O259">
        <v>55</v>
      </c>
    </row>
    <row r="260" spans="1:15" x14ac:dyDescent="0.25">
      <c r="A260" t="s">
        <v>215</v>
      </c>
      <c r="B260" t="s">
        <v>344</v>
      </c>
      <c r="C260" s="16">
        <v>86225</v>
      </c>
      <c r="D260">
        <v>46</v>
      </c>
      <c r="E260" s="2">
        <f t="shared" si="26"/>
        <v>41.4</v>
      </c>
      <c r="F260">
        <v>46</v>
      </c>
      <c r="G260">
        <f t="shared" ref="G260:G323" si="27">D260</f>
        <v>46</v>
      </c>
      <c r="H260">
        <v>43.24</v>
      </c>
      <c r="I260">
        <v>45.08</v>
      </c>
      <c r="J260">
        <v>43.24</v>
      </c>
      <c r="K260">
        <v>45.08</v>
      </c>
      <c r="L260">
        <v>41.4</v>
      </c>
      <c r="M260">
        <v>45.54</v>
      </c>
      <c r="N260">
        <v>45.54</v>
      </c>
      <c r="O260">
        <v>46</v>
      </c>
    </row>
    <row r="261" spans="1:15" x14ac:dyDescent="0.25">
      <c r="A261" t="s">
        <v>215</v>
      </c>
      <c r="B261" t="s">
        <v>345</v>
      </c>
      <c r="C261" s="16">
        <v>83497</v>
      </c>
      <c r="D261">
        <v>69</v>
      </c>
      <c r="E261" s="2">
        <f t="shared" si="26"/>
        <v>62.1</v>
      </c>
      <c r="F261">
        <v>69</v>
      </c>
      <c r="G261">
        <f t="shared" si="27"/>
        <v>69</v>
      </c>
      <c r="H261">
        <v>64.86</v>
      </c>
      <c r="I261">
        <v>67.62</v>
      </c>
      <c r="J261">
        <v>64.86</v>
      </c>
      <c r="K261">
        <v>67.62</v>
      </c>
      <c r="L261">
        <v>62.1</v>
      </c>
      <c r="M261">
        <v>68.31</v>
      </c>
      <c r="N261">
        <v>68.31</v>
      </c>
      <c r="O261">
        <v>69</v>
      </c>
    </row>
    <row r="262" spans="1:15" x14ac:dyDescent="0.25">
      <c r="A262" t="s">
        <v>215</v>
      </c>
      <c r="B262" t="s">
        <v>346</v>
      </c>
      <c r="C262" s="16">
        <v>83497</v>
      </c>
      <c r="D262">
        <v>59</v>
      </c>
      <c r="E262" s="2">
        <f t="shared" si="26"/>
        <v>53.1</v>
      </c>
      <c r="F262">
        <v>59</v>
      </c>
      <c r="G262">
        <f t="shared" si="27"/>
        <v>59</v>
      </c>
      <c r="H262">
        <v>55.46</v>
      </c>
      <c r="I262">
        <v>57.82</v>
      </c>
      <c r="J262">
        <v>55.46</v>
      </c>
      <c r="K262">
        <v>57.82</v>
      </c>
      <c r="L262">
        <v>53.1</v>
      </c>
      <c r="M262">
        <v>58.41</v>
      </c>
      <c r="N262">
        <v>58.41</v>
      </c>
      <c r="O262">
        <v>59</v>
      </c>
    </row>
    <row r="263" spans="1:15" x14ac:dyDescent="0.25">
      <c r="A263" t="s">
        <v>215</v>
      </c>
      <c r="B263" t="s">
        <v>347</v>
      </c>
      <c r="C263" s="16">
        <v>83498</v>
      </c>
      <c r="D263">
        <v>56</v>
      </c>
      <c r="E263" s="2">
        <f t="shared" si="26"/>
        <v>50.4</v>
      </c>
      <c r="F263">
        <v>56</v>
      </c>
      <c r="G263">
        <f t="shared" si="27"/>
        <v>56</v>
      </c>
      <c r="H263">
        <v>52.64</v>
      </c>
      <c r="I263">
        <v>54.88</v>
      </c>
      <c r="J263">
        <v>52.64</v>
      </c>
      <c r="K263">
        <v>54.88</v>
      </c>
      <c r="L263">
        <v>50.4</v>
      </c>
      <c r="M263">
        <v>55.44</v>
      </c>
      <c r="N263">
        <v>55.44</v>
      </c>
      <c r="O263">
        <v>56</v>
      </c>
    </row>
    <row r="264" spans="1:15" x14ac:dyDescent="0.25">
      <c r="A264" t="s">
        <v>215</v>
      </c>
      <c r="B264" t="s">
        <v>348</v>
      </c>
      <c r="C264" s="16">
        <v>83516</v>
      </c>
      <c r="D264">
        <v>156</v>
      </c>
      <c r="E264" s="2">
        <f t="shared" si="26"/>
        <v>140.4</v>
      </c>
      <c r="F264">
        <v>156</v>
      </c>
      <c r="G264">
        <f t="shared" si="27"/>
        <v>156</v>
      </c>
      <c r="H264">
        <v>146.63999999999999</v>
      </c>
      <c r="I264">
        <v>152.88</v>
      </c>
      <c r="J264">
        <v>146.63999999999999</v>
      </c>
      <c r="K264">
        <v>152.88</v>
      </c>
      <c r="L264">
        <v>140.4</v>
      </c>
      <c r="M264">
        <v>154.44</v>
      </c>
      <c r="N264">
        <v>154.44</v>
      </c>
      <c r="O264">
        <v>156</v>
      </c>
    </row>
    <row r="265" spans="1:15" x14ac:dyDescent="0.25">
      <c r="A265" t="s">
        <v>215</v>
      </c>
      <c r="B265" t="s">
        <v>349</v>
      </c>
      <c r="C265" s="16">
        <v>83516</v>
      </c>
      <c r="D265">
        <v>170</v>
      </c>
      <c r="E265" s="2">
        <f t="shared" si="26"/>
        <v>153</v>
      </c>
      <c r="F265">
        <v>170</v>
      </c>
      <c r="G265">
        <f t="shared" si="27"/>
        <v>170</v>
      </c>
      <c r="H265">
        <v>159.80000000000001</v>
      </c>
      <c r="I265">
        <v>166.6</v>
      </c>
      <c r="J265">
        <v>159.80000000000001</v>
      </c>
      <c r="K265">
        <v>166.6</v>
      </c>
      <c r="L265">
        <v>153</v>
      </c>
      <c r="M265">
        <v>168.3</v>
      </c>
      <c r="N265">
        <v>168.3</v>
      </c>
      <c r="O265">
        <v>170</v>
      </c>
    </row>
    <row r="266" spans="1:15" x14ac:dyDescent="0.25">
      <c r="A266" t="s">
        <v>215</v>
      </c>
      <c r="B266" t="s">
        <v>350</v>
      </c>
      <c r="C266" s="16">
        <v>83516</v>
      </c>
      <c r="D266">
        <v>61</v>
      </c>
      <c r="E266" s="2">
        <f t="shared" si="26"/>
        <v>54.9</v>
      </c>
      <c r="F266">
        <v>61</v>
      </c>
      <c r="G266">
        <f t="shared" si="27"/>
        <v>61</v>
      </c>
      <c r="H266">
        <v>57.34</v>
      </c>
      <c r="I266">
        <v>59.78</v>
      </c>
      <c r="J266">
        <v>57.34</v>
      </c>
      <c r="K266">
        <v>59.78</v>
      </c>
      <c r="L266">
        <v>54.9</v>
      </c>
      <c r="M266">
        <v>60.39</v>
      </c>
      <c r="N266">
        <v>60.39</v>
      </c>
      <c r="O266">
        <v>61</v>
      </c>
    </row>
    <row r="267" spans="1:15" x14ac:dyDescent="0.25">
      <c r="A267" t="s">
        <v>215</v>
      </c>
      <c r="B267" t="s">
        <v>351</v>
      </c>
      <c r="C267" s="16">
        <v>83519</v>
      </c>
      <c r="D267">
        <v>148</v>
      </c>
      <c r="E267" s="2">
        <f t="shared" si="26"/>
        <v>133.20000000000002</v>
      </c>
      <c r="F267">
        <v>148</v>
      </c>
      <c r="G267">
        <f t="shared" si="27"/>
        <v>148</v>
      </c>
      <c r="H267">
        <v>139.12</v>
      </c>
      <c r="I267">
        <v>145.04</v>
      </c>
      <c r="J267">
        <v>139.12</v>
      </c>
      <c r="K267">
        <v>145.04</v>
      </c>
      <c r="L267">
        <v>133.19999999999999</v>
      </c>
      <c r="M267">
        <v>146.52000000000001</v>
      </c>
      <c r="N267">
        <v>146.52000000000001</v>
      </c>
      <c r="O267">
        <v>148</v>
      </c>
    </row>
    <row r="268" spans="1:15" x14ac:dyDescent="0.25">
      <c r="A268" t="s">
        <v>215</v>
      </c>
      <c r="B268" t="s">
        <v>352</v>
      </c>
      <c r="C268" s="16">
        <v>83519</v>
      </c>
      <c r="D268">
        <v>157</v>
      </c>
      <c r="E268" s="2">
        <f t="shared" si="26"/>
        <v>141.30000000000001</v>
      </c>
      <c r="F268">
        <v>157</v>
      </c>
      <c r="G268">
        <f t="shared" si="27"/>
        <v>157</v>
      </c>
      <c r="H268">
        <v>147.58000000000001</v>
      </c>
      <c r="I268">
        <v>153.86000000000001</v>
      </c>
      <c r="J268">
        <v>147.58000000000001</v>
      </c>
      <c r="K268">
        <v>153.86000000000001</v>
      </c>
      <c r="L268">
        <v>141.30000000000001</v>
      </c>
      <c r="M268">
        <v>155.43</v>
      </c>
      <c r="N268">
        <v>155.43</v>
      </c>
      <c r="O268">
        <v>157</v>
      </c>
    </row>
    <row r="269" spans="1:15" x14ac:dyDescent="0.25">
      <c r="A269" t="s">
        <v>215</v>
      </c>
      <c r="B269" t="s">
        <v>353</v>
      </c>
      <c r="C269" s="16">
        <v>83519</v>
      </c>
      <c r="D269">
        <v>188</v>
      </c>
      <c r="E269" s="2">
        <f t="shared" si="26"/>
        <v>169.20000000000002</v>
      </c>
      <c r="F269">
        <v>188</v>
      </c>
      <c r="G269">
        <f t="shared" si="27"/>
        <v>188</v>
      </c>
      <c r="H269">
        <v>176.72</v>
      </c>
      <c r="I269">
        <v>184.24</v>
      </c>
      <c r="J269">
        <v>176.72</v>
      </c>
      <c r="K269">
        <v>184.24</v>
      </c>
      <c r="L269">
        <v>169.2</v>
      </c>
      <c r="M269">
        <v>186.12</v>
      </c>
      <c r="N269">
        <v>186.12</v>
      </c>
      <c r="O269">
        <v>188</v>
      </c>
    </row>
    <row r="270" spans="1:15" x14ac:dyDescent="0.25">
      <c r="A270" t="s">
        <v>215</v>
      </c>
      <c r="B270" t="s">
        <v>354</v>
      </c>
      <c r="C270" s="16">
        <v>83520</v>
      </c>
      <c r="D270">
        <v>130</v>
      </c>
      <c r="E270" s="2">
        <f t="shared" si="26"/>
        <v>117</v>
      </c>
      <c r="F270">
        <v>130</v>
      </c>
      <c r="G270">
        <f t="shared" si="27"/>
        <v>130</v>
      </c>
      <c r="H270">
        <v>122.2</v>
      </c>
      <c r="I270">
        <v>127.4</v>
      </c>
      <c r="J270">
        <v>122.2</v>
      </c>
      <c r="K270">
        <v>127.4</v>
      </c>
      <c r="L270">
        <v>117</v>
      </c>
      <c r="M270">
        <v>128.69999999999999</v>
      </c>
      <c r="N270">
        <v>128.69999999999999</v>
      </c>
      <c r="O270">
        <v>130</v>
      </c>
    </row>
    <row r="271" spans="1:15" x14ac:dyDescent="0.25">
      <c r="A271" t="s">
        <v>215</v>
      </c>
      <c r="B271" t="s">
        <v>355</v>
      </c>
      <c r="C271" s="16">
        <v>83520</v>
      </c>
      <c r="D271">
        <v>122.4</v>
      </c>
      <c r="E271" s="2">
        <f t="shared" si="26"/>
        <v>110.16000000000001</v>
      </c>
      <c r="F271">
        <v>122.4</v>
      </c>
      <c r="G271">
        <f t="shared" si="27"/>
        <v>122.4</v>
      </c>
      <c r="H271">
        <v>115.056</v>
      </c>
      <c r="I271">
        <v>119.952</v>
      </c>
      <c r="J271">
        <v>115.056</v>
      </c>
      <c r="K271">
        <v>119.952</v>
      </c>
      <c r="L271">
        <v>110.16</v>
      </c>
      <c r="M271">
        <v>121.176</v>
      </c>
      <c r="N271">
        <v>121.176</v>
      </c>
      <c r="O271">
        <v>122.4</v>
      </c>
    </row>
    <row r="272" spans="1:15" x14ac:dyDescent="0.25">
      <c r="A272" t="s">
        <v>215</v>
      </c>
      <c r="B272" t="s">
        <v>356</v>
      </c>
      <c r="C272" s="16">
        <v>83520</v>
      </c>
      <c r="D272">
        <v>105</v>
      </c>
      <c r="E272" s="2">
        <f t="shared" si="26"/>
        <v>94.5</v>
      </c>
      <c r="F272">
        <v>105</v>
      </c>
      <c r="G272">
        <f t="shared" si="27"/>
        <v>105</v>
      </c>
      <c r="H272">
        <v>98.7</v>
      </c>
      <c r="I272">
        <v>102.9</v>
      </c>
      <c r="J272">
        <v>98.7</v>
      </c>
      <c r="K272">
        <v>102.9</v>
      </c>
      <c r="L272">
        <v>94.5</v>
      </c>
      <c r="M272">
        <v>103.95</v>
      </c>
      <c r="N272">
        <v>103.95</v>
      </c>
      <c r="O272">
        <v>105</v>
      </c>
    </row>
    <row r="273" spans="1:15" x14ac:dyDescent="0.25">
      <c r="A273" t="s">
        <v>215</v>
      </c>
      <c r="B273" t="s">
        <v>357</v>
      </c>
      <c r="C273" s="16">
        <v>83540</v>
      </c>
      <c r="D273">
        <v>15</v>
      </c>
      <c r="E273" s="2">
        <f t="shared" si="26"/>
        <v>13.5</v>
      </c>
      <c r="F273">
        <v>15</v>
      </c>
      <c r="G273">
        <f t="shared" si="27"/>
        <v>15</v>
      </c>
      <c r="H273">
        <v>14.1</v>
      </c>
      <c r="I273">
        <v>14.7</v>
      </c>
      <c r="J273">
        <v>14.1</v>
      </c>
      <c r="K273">
        <v>14.7</v>
      </c>
      <c r="L273">
        <v>13.5</v>
      </c>
      <c r="M273">
        <v>14.85</v>
      </c>
      <c r="N273">
        <v>14.85</v>
      </c>
      <c r="O273">
        <v>15</v>
      </c>
    </row>
    <row r="274" spans="1:15" x14ac:dyDescent="0.25">
      <c r="A274" t="s">
        <v>215</v>
      </c>
      <c r="B274" t="s">
        <v>358</v>
      </c>
      <c r="C274" s="16">
        <v>83540</v>
      </c>
      <c r="D274">
        <v>15</v>
      </c>
      <c r="E274" s="2">
        <f t="shared" si="26"/>
        <v>13.5</v>
      </c>
      <c r="F274">
        <v>15</v>
      </c>
      <c r="G274">
        <f t="shared" si="27"/>
        <v>15</v>
      </c>
      <c r="H274">
        <v>14.1</v>
      </c>
      <c r="I274">
        <v>14.7</v>
      </c>
      <c r="J274">
        <v>14.1</v>
      </c>
      <c r="K274">
        <v>14.7</v>
      </c>
      <c r="L274">
        <v>13.5</v>
      </c>
      <c r="M274">
        <v>14.85</v>
      </c>
      <c r="N274">
        <v>14.85</v>
      </c>
      <c r="O274">
        <v>15</v>
      </c>
    </row>
    <row r="275" spans="1:15" x14ac:dyDescent="0.25">
      <c r="A275" t="s">
        <v>215</v>
      </c>
      <c r="B275" t="s">
        <v>359</v>
      </c>
      <c r="C275" s="16">
        <v>83550</v>
      </c>
      <c r="D275">
        <v>15</v>
      </c>
      <c r="E275" s="2">
        <f t="shared" si="26"/>
        <v>13.5</v>
      </c>
      <c r="F275">
        <v>15</v>
      </c>
      <c r="G275">
        <f t="shared" si="27"/>
        <v>15</v>
      </c>
      <c r="H275">
        <v>14.1</v>
      </c>
      <c r="I275">
        <v>14.7</v>
      </c>
      <c r="J275">
        <v>14.1</v>
      </c>
      <c r="K275">
        <v>14.7</v>
      </c>
      <c r="L275">
        <v>13.5</v>
      </c>
      <c r="M275">
        <v>14.85</v>
      </c>
      <c r="N275">
        <v>14.85</v>
      </c>
      <c r="O275">
        <v>15</v>
      </c>
    </row>
    <row r="276" spans="1:15" x14ac:dyDescent="0.25">
      <c r="A276" t="s">
        <v>215</v>
      </c>
      <c r="B276" t="s">
        <v>360</v>
      </c>
      <c r="C276" s="16">
        <v>83605</v>
      </c>
      <c r="D276">
        <v>26</v>
      </c>
      <c r="E276" s="2">
        <f t="shared" si="26"/>
        <v>23.400000000000002</v>
      </c>
      <c r="F276">
        <v>26</v>
      </c>
      <c r="G276">
        <f t="shared" si="27"/>
        <v>26</v>
      </c>
      <c r="H276">
        <v>24.44</v>
      </c>
      <c r="I276">
        <v>25.48</v>
      </c>
      <c r="J276">
        <v>24.44</v>
      </c>
      <c r="K276">
        <v>25.48</v>
      </c>
      <c r="L276">
        <v>23.4</v>
      </c>
      <c r="M276">
        <v>25.74</v>
      </c>
      <c r="N276">
        <v>25.74</v>
      </c>
      <c r="O276">
        <v>26</v>
      </c>
    </row>
    <row r="277" spans="1:15" x14ac:dyDescent="0.25">
      <c r="A277" t="s">
        <v>215</v>
      </c>
      <c r="B277" t="s">
        <v>361</v>
      </c>
      <c r="C277" s="16">
        <v>83615</v>
      </c>
      <c r="D277">
        <v>25</v>
      </c>
      <c r="E277" s="2">
        <f t="shared" si="26"/>
        <v>22.5</v>
      </c>
      <c r="F277">
        <v>25</v>
      </c>
      <c r="G277">
        <f t="shared" si="27"/>
        <v>25</v>
      </c>
      <c r="H277">
        <v>23.5</v>
      </c>
      <c r="I277">
        <v>24.5</v>
      </c>
      <c r="J277">
        <v>23.5</v>
      </c>
      <c r="K277">
        <v>24.5</v>
      </c>
      <c r="L277">
        <v>22.5</v>
      </c>
      <c r="M277">
        <v>24.75</v>
      </c>
      <c r="N277">
        <v>24.75</v>
      </c>
      <c r="O277">
        <v>25</v>
      </c>
    </row>
    <row r="278" spans="1:15" x14ac:dyDescent="0.25">
      <c r="A278" t="s">
        <v>215</v>
      </c>
      <c r="B278" t="s">
        <v>362</v>
      </c>
      <c r="C278" s="16">
        <v>83615</v>
      </c>
      <c r="D278">
        <v>27</v>
      </c>
      <c r="E278" s="2">
        <f t="shared" si="26"/>
        <v>24.3</v>
      </c>
      <c r="F278">
        <v>27</v>
      </c>
      <c r="G278">
        <f t="shared" si="27"/>
        <v>27</v>
      </c>
      <c r="H278">
        <v>25.38</v>
      </c>
      <c r="I278">
        <v>26.46</v>
      </c>
      <c r="J278">
        <v>25.38</v>
      </c>
      <c r="K278">
        <v>26.46</v>
      </c>
      <c r="L278">
        <v>24.3</v>
      </c>
      <c r="M278">
        <v>26.73</v>
      </c>
      <c r="N278">
        <v>26.73</v>
      </c>
      <c r="O278">
        <v>27</v>
      </c>
    </row>
    <row r="279" spans="1:15" x14ac:dyDescent="0.25">
      <c r="A279" t="s">
        <v>215</v>
      </c>
      <c r="B279" t="s">
        <v>363</v>
      </c>
      <c r="C279" s="16">
        <v>83625</v>
      </c>
      <c r="D279">
        <v>25</v>
      </c>
      <c r="E279" s="2">
        <f t="shared" si="26"/>
        <v>22.5</v>
      </c>
      <c r="F279">
        <v>25</v>
      </c>
      <c r="G279">
        <f t="shared" si="27"/>
        <v>25</v>
      </c>
      <c r="H279">
        <v>23.5</v>
      </c>
      <c r="I279">
        <v>24.5</v>
      </c>
      <c r="J279">
        <v>23.5</v>
      </c>
      <c r="K279">
        <v>24.5</v>
      </c>
      <c r="L279">
        <v>22.5</v>
      </c>
      <c r="M279">
        <v>24.75</v>
      </c>
      <c r="N279">
        <v>24.75</v>
      </c>
      <c r="O279">
        <v>25</v>
      </c>
    </row>
    <row r="280" spans="1:15" x14ac:dyDescent="0.25">
      <c r="A280" t="s">
        <v>215</v>
      </c>
      <c r="B280" t="s">
        <v>364</v>
      </c>
      <c r="C280" s="16">
        <v>83655</v>
      </c>
      <c r="D280">
        <v>54</v>
      </c>
      <c r="E280" s="2">
        <f t="shared" si="26"/>
        <v>48.6</v>
      </c>
      <c r="F280">
        <v>54</v>
      </c>
      <c r="G280">
        <f t="shared" si="27"/>
        <v>54</v>
      </c>
      <c r="H280">
        <v>50.76</v>
      </c>
      <c r="I280">
        <v>52.92</v>
      </c>
      <c r="J280">
        <v>50.76</v>
      </c>
      <c r="K280">
        <v>52.92</v>
      </c>
      <c r="L280">
        <v>48.6</v>
      </c>
      <c r="M280">
        <v>53.46</v>
      </c>
      <c r="N280">
        <v>53.46</v>
      </c>
      <c r="O280">
        <v>54</v>
      </c>
    </row>
    <row r="281" spans="1:15" x14ac:dyDescent="0.25">
      <c r="A281" t="s">
        <v>215</v>
      </c>
      <c r="B281" t="s">
        <v>365</v>
      </c>
      <c r="C281" s="16">
        <v>83690</v>
      </c>
      <c r="D281">
        <v>84</v>
      </c>
      <c r="E281" s="2">
        <f t="shared" si="26"/>
        <v>75.600000000000009</v>
      </c>
      <c r="F281">
        <v>84</v>
      </c>
      <c r="G281">
        <f t="shared" si="27"/>
        <v>84</v>
      </c>
      <c r="H281">
        <v>78.959999999999994</v>
      </c>
      <c r="I281">
        <v>82.32</v>
      </c>
      <c r="J281">
        <v>78.959999999999994</v>
      </c>
      <c r="K281">
        <v>82.32</v>
      </c>
      <c r="L281">
        <v>75.599999999999994</v>
      </c>
      <c r="M281">
        <v>83.16</v>
      </c>
      <c r="N281">
        <v>83.16</v>
      </c>
      <c r="O281">
        <v>84</v>
      </c>
    </row>
    <row r="282" spans="1:15" x14ac:dyDescent="0.25">
      <c r="A282" t="s">
        <v>215</v>
      </c>
      <c r="B282" t="s">
        <v>366</v>
      </c>
      <c r="C282" s="16">
        <v>83718</v>
      </c>
      <c r="D282">
        <v>66</v>
      </c>
      <c r="E282" s="2">
        <f t="shared" si="26"/>
        <v>59.4</v>
      </c>
      <c r="F282">
        <v>66</v>
      </c>
      <c r="G282">
        <f t="shared" si="27"/>
        <v>66</v>
      </c>
      <c r="H282">
        <v>62.04</v>
      </c>
      <c r="I282">
        <v>64.680000000000007</v>
      </c>
      <c r="J282">
        <v>62.04</v>
      </c>
      <c r="K282">
        <v>64.680000000000007</v>
      </c>
      <c r="L282">
        <v>59.4</v>
      </c>
      <c r="M282">
        <v>65.34</v>
      </c>
      <c r="N282">
        <v>65.34</v>
      </c>
      <c r="O282">
        <v>66</v>
      </c>
    </row>
    <row r="283" spans="1:15" x14ac:dyDescent="0.25">
      <c r="A283" t="s">
        <v>215</v>
      </c>
      <c r="B283" t="s">
        <v>367</v>
      </c>
      <c r="C283" s="16">
        <v>83721</v>
      </c>
      <c r="D283">
        <v>15</v>
      </c>
      <c r="E283" s="2">
        <f t="shared" si="26"/>
        <v>13.5</v>
      </c>
      <c r="F283">
        <v>15</v>
      </c>
      <c r="G283">
        <f t="shared" si="27"/>
        <v>15</v>
      </c>
      <c r="H283">
        <v>14.1</v>
      </c>
      <c r="I283">
        <v>14.7</v>
      </c>
      <c r="J283">
        <v>14.1</v>
      </c>
      <c r="K283">
        <v>14.7</v>
      </c>
      <c r="L283">
        <v>13.5</v>
      </c>
      <c r="M283">
        <v>14.85</v>
      </c>
      <c r="N283">
        <v>14.85</v>
      </c>
      <c r="O283">
        <v>15</v>
      </c>
    </row>
    <row r="284" spans="1:15" x14ac:dyDescent="0.25">
      <c r="A284" t="s">
        <v>215</v>
      </c>
      <c r="B284" t="s">
        <v>368</v>
      </c>
      <c r="C284" s="16">
        <v>83735</v>
      </c>
      <c r="D284">
        <v>73</v>
      </c>
      <c r="E284" s="2">
        <f t="shared" si="26"/>
        <v>65.7</v>
      </c>
      <c r="F284">
        <v>73</v>
      </c>
      <c r="G284">
        <f t="shared" si="27"/>
        <v>73</v>
      </c>
      <c r="H284">
        <v>68.62</v>
      </c>
      <c r="I284">
        <v>71.540000000000006</v>
      </c>
      <c r="J284">
        <v>68.62</v>
      </c>
      <c r="K284">
        <v>71.540000000000006</v>
      </c>
      <c r="L284">
        <v>65.7</v>
      </c>
      <c r="M284">
        <v>72.27</v>
      </c>
      <c r="N284">
        <v>72.27</v>
      </c>
      <c r="O284">
        <v>73</v>
      </c>
    </row>
    <row r="285" spans="1:15" x14ac:dyDescent="0.25">
      <c r="A285" t="s">
        <v>215</v>
      </c>
      <c r="B285" t="s">
        <v>369</v>
      </c>
      <c r="C285" s="16">
        <v>83785</v>
      </c>
      <c r="D285">
        <v>62</v>
      </c>
      <c r="E285" s="2">
        <f t="shared" si="26"/>
        <v>55.800000000000004</v>
      </c>
      <c r="F285">
        <v>62</v>
      </c>
      <c r="G285">
        <f t="shared" si="27"/>
        <v>62</v>
      </c>
      <c r="H285">
        <v>58.28</v>
      </c>
      <c r="I285">
        <v>60.76</v>
      </c>
      <c r="J285">
        <v>58.28</v>
      </c>
      <c r="K285">
        <v>60.76</v>
      </c>
      <c r="L285">
        <v>55.8</v>
      </c>
      <c r="M285">
        <v>61.38</v>
      </c>
      <c r="N285">
        <v>61.38</v>
      </c>
      <c r="O285">
        <v>62</v>
      </c>
    </row>
    <row r="286" spans="1:15" x14ac:dyDescent="0.25">
      <c r="A286" t="s">
        <v>215</v>
      </c>
      <c r="B286" t="s">
        <v>370</v>
      </c>
      <c r="C286" s="16">
        <v>83789</v>
      </c>
      <c r="D286">
        <v>219</v>
      </c>
      <c r="E286" s="2">
        <f t="shared" si="26"/>
        <v>197.1</v>
      </c>
      <c r="F286">
        <v>219</v>
      </c>
      <c r="G286">
        <f t="shared" si="27"/>
        <v>219</v>
      </c>
      <c r="H286">
        <v>205.86</v>
      </c>
      <c r="I286">
        <v>214.62</v>
      </c>
      <c r="J286">
        <v>205.86</v>
      </c>
      <c r="K286">
        <v>214.62</v>
      </c>
      <c r="L286">
        <v>197.1</v>
      </c>
      <c r="M286">
        <v>216.81</v>
      </c>
      <c r="N286">
        <v>216.81</v>
      </c>
      <c r="O286">
        <v>219</v>
      </c>
    </row>
    <row r="287" spans="1:15" x14ac:dyDescent="0.25">
      <c r="A287" t="s">
        <v>215</v>
      </c>
      <c r="B287" t="s">
        <v>371</v>
      </c>
      <c r="C287" s="16">
        <v>83789</v>
      </c>
      <c r="D287">
        <v>335</v>
      </c>
      <c r="E287" s="2">
        <f t="shared" si="26"/>
        <v>301.5</v>
      </c>
      <c r="F287">
        <v>335</v>
      </c>
      <c r="G287">
        <f t="shared" si="27"/>
        <v>335</v>
      </c>
      <c r="H287">
        <v>314.89999999999998</v>
      </c>
      <c r="I287">
        <v>328.3</v>
      </c>
      <c r="J287">
        <v>314.89999999999998</v>
      </c>
      <c r="K287">
        <v>328.3</v>
      </c>
      <c r="L287">
        <v>301.5</v>
      </c>
      <c r="M287">
        <v>331.65</v>
      </c>
      <c r="N287">
        <v>331.65</v>
      </c>
      <c r="O287">
        <v>335</v>
      </c>
    </row>
    <row r="288" spans="1:15" x14ac:dyDescent="0.25">
      <c r="A288" t="s">
        <v>215</v>
      </c>
      <c r="B288" t="s">
        <v>372</v>
      </c>
      <c r="C288" s="16">
        <v>83835</v>
      </c>
      <c r="D288">
        <v>99</v>
      </c>
      <c r="E288" s="2">
        <f t="shared" si="26"/>
        <v>89.100000000000009</v>
      </c>
      <c r="F288">
        <v>99</v>
      </c>
      <c r="G288">
        <f t="shared" si="27"/>
        <v>99</v>
      </c>
      <c r="H288">
        <v>93.06</v>
      </c>
      <c r="I288">
        <v>97.02</v>
      </c>
      <c r="J288">
        <v>93.06</v>
      </c>
      <c r="K288">
        <v>97.02</v>
      </c>
      <c r="L288">
        <v>89.1</v>
      </c>
      <c r="M288">
        <v>98.01</v>
      </c>
      <c r="N288">
        <v>98.01</v>
      </c>
      <c r="O288">
        <v>99</v>
      </c>
    </row>
    <row r="289" spans="1:15" x14ac:dyDescent="0.25">
      <c r="A289" t="s">
        <v>215</v>
      </c>
      <c r="B289" t="s">
        <v>373</v>
      </c>
      <c r="C289" s="16">
        <v>83835</v>
      </c>
      <c r="D289">
        <v>153</v>
      </c>
      <c r="E289" s="2">
        <f t="shared" si="26"/>
        <v>137.70000000000002</v>
      </c>
      <c r="F289">
        <v>153</v>
      </c>
      <c r="G289">
        <f t="shared" si="27"/>
        <v>153</v>
      </c>
      <c r="H289">
        <v>143.82</v>
      </c>
      <c r="I289">
        <v>149.94</v>
      </c>
      <c r="J289">
        <v>143.82</v>
      </c>
      <c r="K289">
        <v>149.94</v>
      </c>
      <c r="L289">
        <v>137.69999999999999</v>
      </c>
      <c r="M289">
        <v>151.47</v>
      </c>
      <c r="N289">
        <v>151.47</v>
      </c>
      <c r="O289">
        <v>153</v>
      </c>
    </row>
    <row r="290" spans="1:15" x14ac:dyDescent="0.25">
      <c r="A290" t="s">
        <v>215</v>
      </c>
      <c r="B290" t="s">
        <v>374</v>
      </c>
      <c r="C290" s="16">
        <v>83880</v>
      </c>
      <c r="D290">
        <v>280</v>
      </c>
      <c r="E290" s="2">
        <f t="shared" si="26"/>
        <v>252</v>
      </c>
      <c r="F290">
        <v>280</v>
      </c>
      <c r="G290">
        <f t="shared" si="27"/>
        <v>280</v>
      </c>
      <c r="H290">
        <v>263.2</v>
      </c>
      <c r="I290">
        <v>274.39999999999998</v>
      </c>
      <c r="J290">
        <v>263.2</v>
      </c>
      <c r="K290">
        <v>274.39999999999998</v>
      </c>
      <c r="L290">
        <v>252</v>
      </c>
      <c r="M290">
        <v>277.2</v>
      </c>
      <c r="N290">
        <v>277.2</v>
      </c>
      <c r="O290">
        <v>280</v>
      </c>
    </row>
    <row r="291" spans="1:15" x14ac:dyDescent="0.25">
      <c r="A291" t="s">
        <v>215</v>
      </c>
      <c r="B291" t="s">
        <v>375</v>
      </c>
      <c r="C291" s="16">
        <v>83883</v>
      </c>
      <c r="D291">
        <v>76</v>
      </c>
      <c r="E291" s="2">
        <f t="shared" si="26"/>
        <v>68.400000000000006</v>
      </c>
      <c r="F291">
        <v>76</v>
      </c>
      <c r="G291">
        <f t="shared" si="27"/>
        <v>76</v>
      </c>
      <c r="H291">
        <v>71.44</v>
      </c>
      <c r="I291">
        <v>74.48</v>
      </c>
      <c r="J291">
        <v>71.44</v>
      </c>
      <c r="K291">
        <v>74.48</v>
      </c>
      <c r="L291">
        <v>68.400000000000006</v>
      </c>
      <c r="M291">
        <v>75.239999999999995</v>
      </c>
      <c r="N291">
        <v>75.239999999999995</v>
      </c>
      <c r="O291">
        <v>76</v>
      </c>
    </row>
    <row r="292" spans="1:15" x14ac:dyDescent="0.25">
      <c r="A292" t="s">
        <v>215</v>
      </c>
      <c r="B292" t="s">
        <v>376</v>
      </c>
      <c r="C292" s="16">
        <v>83883</v>
      </c>
      <c r="D292">
        <v>60</v>
      </c>
      <c r="E292" s="2">
        <f t="shared" si="26"/>
        <v>54</v>
      </c>
      <c r="F292">
        <v>60</v>
      </c>
      <c r="G292">
        <f t="shared" si="27"/>
        <v>60</v>
      </c>
      <c r="H292">
        <v>56.4</v>
      </c>
      <c r="I292">
        <v>58.8</v>
      </c>
      <c r="J292">
        <v>56.4</v>
      </c>
      <c r="K292">
        <v>58.8</v>
      </c>
      <c r="L292">
        <v>54</v>
      </c>
      <c r="M292">
        <v>59.4</v>
      </c>
      <c r="N292">
        <v>59.4</v>
      </c>
      <c r="O292">
        <v>60</v>
      </c>
    </row>
    <row r="293" spans="1:15" x14ac:dyDescent="0.25">
      <c r="A293" t="s">
        <v>215</v>
      </c>
      <c r="B293" t="s">
        <v>377</v>
      </c>
      <c r="C293" s="16">
        <v>83918</v>
      </c>
      <c r="D293">
        <v>296</v>
      </c>
      <c r="E293" s="2">
        <f t="shared" si="26"/>
        <v>266.40000000000003</v>
      </c>
      <c r="F293">
        <v>296</v>
      </c>
      <c r="G293">
        <f t="shared" si="27"/>
        <v>296</v>
      </c>
      <c r="H293">
        <v>278.24</v>
      </c>
      <c r="I293">
        <v>290.08</v>
      </c>
      <c r="J293">
        <v>278.24</v>
      </c>
      <c r="K293">
        <v>290.08</v>
      </c>
      <c r="L293">
        <v>266.39999999999998</v>
      </c>
      <c r="M293">
        <v>293.04000000000002</v>
      </c>
      <c r="N293">
        <v>293.04000000000002</v>
      </c>
      <c r="O293">
        <v>296</v>
      </c>
    </row>
    <row r="294" spans="1:15" x14ac:dyDescent="0.25">
      <c r="A294" t="s">
        <v>215</v>
      </c>
      <c r="B294" t="s">
        <v>378</v>
      </c>
      <c r="C294" s="16">
        <v>83930</v>
      </c>
      <c r="D294">
        <v>46</v>
      </c>
      <c r="E294" s="2">
        <f t="shared" si="26"/>
        <v>41.4</v>
      </c>
      <c r="F294">
        <v>46</v>
      </c>
      <c r="G294">
        <f t="shared" si="27"/>
        <v>46</v>
      </c>
      <c r="H294">
        <v>43.24</v>
      </c>
      <c r="I294">
        <v>45.08</v>
      </c>
      <c r="J294">
        <v>43.24</v>
      </c>
      <c r="K294">
        <v>45.08</v>
      </c>
      <c r="L294">
        <v>41.4</v>
      </c>
      <c r="M294">
        <v>45.54</v>
      </c>
      <c r="N294">
        <v>45.54</v>
      </c>
      <c r="O294">
        <v>46</v>
      </c>
    </row>
    <row r="295" spans="1:15" x14ac:dyDescent="0.25">
      <c r="A295" t="s">
        <v>215</v>
      </c>
      <c r="B295" t="s">
        <v>379</v>
      </c>
      <c r="C295" s="16">
        <v>83935</v>
      </c>
      <c r="D295">
        <v>46</v>
      </c>
      <c r="E295" s="2">
        <f t="shared" si="26"/>
        <v>41.4</v>
      </c>
      <c r="F295">
        <v>46</v>
      </c>
      <c r="G295">
        <f t="shared" si="27"/>
        <v>46</v>
      </c>
      <c r="H295">
        <v>43.24</v>
      </c>
      <c r="I295">
        <v>45.08</v>
      </c>
      <c r="J295">
        <v>43.24</v>
      </c>
      <c r="K295">
        <v>45.08</v>
      </c>
      <c r="L295">
        <v>41.4</v>
      </c>
      <c r="M295">
        <v>45.54</v>
      </c>
      <c r="N295">
        <v>45.54</v>
      </c>
      <c r="O295">
        <v>46</v>
      </c>
    </row>
    <row r="296" spans="1:15" x14ac:dyDescent="0.25">
      <c r="A296" t="s">
        <v>215</v>
      </c>
      <c r="B296" t="s">
        <v>380</v>
      </c>
      <c r="C296" s="16">
        <v>83970</v>
      </c>
      <c r="D296">
        <v>44</v>
      </c>
      <c r="E296" s="2">
        <f t="shared" si="26"/>
        <v>39.6</v>
      </c>
      <c r="F296">
        <v>44</v>
      </c>
      <c r="G296">
        <f t="shared" si="27"/>
        <v>44</v>
      </c>
      <c r="H296">
        <v>41.36</v>
      </c>
      <c r="I296">
        <v>43.12</v>
      </c>
      <c r="J296">
        <v>41.36</v>
      </c>
      <c r="K296">
        <v>43.12</v>
      </c>
      <c r="L296">
        <v>39.6</v>
      </c>
      <c r="M296">
        <v>43.56</v>
      </c>
      <c r="N296">
        <v>43.56</v>
      </c>
      <c r="O296">
        <v>44</v>
      </c>
    </row>
    <row r="297" spans="1:15" x14ac:dyDescent="0.25">
      <c r="A297" t="s">
        <v>215</v>
      </c>
      <c r="B297" t="s">
        <v>381</v>
      </c>
      <c r="C297" s="16">
        <v>83993</v>
      </c>
      <c r="D297">
        <v>175</v>
      </c>
      <c r="E297" s="2">
        <f t="shared" si="26"/>
        <v>157.5</v>
      </c>
      <c r="F297">
        <v>175</v>
      </c>
      <c r="G297">
        <f t="shared" si="27"/>
        <v>175</v>
      </c>
      <c r="H297">
        <v>164.5</v>
      </c>
      <c r="I297">
        <v>171.5</v>
      </c>
      <c r="J297">
        <v>164.5</v>
      </c>
      <c r="K297">
        <v>171.5</v>
      </c>
      <c r="L297">
        <v>157.5</v>
      </c>
      <c r="M297">
        <v>173.25</v>
      </c>
      <c r="N297">
        <v>173.25</v>
      </c>
      <c r="O297">
        <v>175</v>
      </c>
    </row>
    <row r="298" spans="1:15" x14ac:dyDescent="0.25">
      <c r="A298" t="s">
        <v>215</v>
      </c>
      <c r="B298" t="s">
        <v>381</v>
      </c>
      <c r="C298" s="16">
        <v>83993</v>
      </c>
      <c r="D298">
        <v>160</v>
      </c>
      <c r="E298" s="2">
        <f t="shared" si="26"/>
        <v>144</v>
      </c>
      <c r="F298">
        <v>160</v>
      </c>
      <c r="G298">
        <f t="shared" si="27"/>
        <v>160</v>
      </c>
      <c r="H298">
        <v>150.4</v>
      </c>
      <c r="I298">
        <v>156.80000000000001</v>
      </c>
      <c r="J298">
        <v>150.4</v>
      </c>
      <c r="K298">
        <v>156.80000000000001</v>
      </c>
      <c r="L298">
        <v>144</v>
      </c>
      <c r="M298">
        <v>158.4</v>
      </c>
      <c r="N298">
        <v>158.4</v>
      </c>
      <c r="O298">
        <v>160</v>
      </c>
    </row>
    <row r="299" spans="1:15" x14ac:dyDescent="0.25">
      <c r="A299" t="s">
        <v>215</v>
      </c>
      <c r="B299" t="s">
        <v>382</v>
      </c>
      <c r="C299" s="16">
        <v>84075</v>
      </c>
      <c r="D299">
        <v>60</v>
      </c>
      <c r="E299" s="2">
        <f t="shared" si="26"/>
        <v>54</v>
      </c>
      <c r="F299">
        <v>60</v>
      </c>
      <c r="G299">
        <f t="shared" si="27"/>
        <v>60</v>
      </c>
      <c r="H299">
        <v>56.4</v>
      </c>
      <c r="I299">
        <v>58.8</v>
      </c>
      <c r="J299">
        <v>56.4</v>
      </c>
      <c r="K299">
        <v>58.8</v>
      </c>
      <c r="L299">
        <v>54</v>
      </c>
      <c r="M299">
        <v>59.4</v>
      </c>
      <c r="N299">
        <v>59.4</v>
      </c>
      <c r="O299">
        <v>60</v>
      </c>
    </row>
    <row r="300" spans="1:15" x14ac:dyDescent="0.25">
      <c r="A300" t="s">
        <v>215</v>
      </c>
      <c r="B300" t="s">
        <v>383</v>
      </c>
      <c r="C300" s="16">
        <v>84075</v>
      </c>
      <c r="D300">
        <v>27</v>
      </c>
      <c r="E300" s="2">
        <f t="shared" si="26"/>
        <v>24.3</v>
      </c>
      <c r="F300">
        <v>27</v>
      </c>
      <c r="G300">
        <f t="shared" si="27"/>
        <v>27</v>
      </c>
      <c r="H300">
        <v>25.38</v>
      </c>
      <c r="I300">
        <v>26.46</v>
      </c>
      <c r="J300">
        <v>25.38</v>
      </c>
      <c r="K300">
        <v>26.46</v>
      </c>
      <c r="L300">
        <v>24.3</v>
      </c>
      <c r="M300">
        <v>26.73</v>
      </c>
      <c r="N300">
        <v>26.73</v>
      </c>
      <c r="O300">
        <v>27</v>
      </c>
    </row>
    <row r="301" spans="1:15" x14ac:dyDescent="0.25">
      <c r="A301" t="s">
        <v>215</v>
      </c>
      <c r="B301" t="s">
        <v>384</v>
      </c>
      <c r="C301" s="16">
        <v>84080</v>
      </c>
      <c r="D301">
        <v>27</v>
      </c>
      <c r="E301" s="2">
        <f t="shared" si="26"/>
        <v>24.3</v>
      </c>
      <c r="F301">
        <v>27</v>
      </c>
      <c r="G301">
        <f t="shared" si="27"/>
        <v>27</v>
      </c>
      <c r="H301">
        <v>25.38</v>
      </c>
      <c r="I301">
        <v>26.46</v>
      </c>
      <c r="J301">
        <v>25.38</v>
      </c>
      <c r="K301">
        <v>26.46</v>
      </c>
      <c r="L301">
        <v>24.3</v>
      </c>
      <c r="M301">
        <v>26.73</v>
      </c>
      <c r="N301">
        <v>26.73</v>
      </c>
      <c r="O301">
        <v>27</v>
      </c>
    </row>
    <row r="302" spans="1:15" x14ac:dyDescent="0.25">
      <c r="A302" t="s">
        <v>215</v>
      </c>
      <c r="B302" t="s">
        <v>385</v>
      </c>
      <c r="C302" s="16">
        <v>84100</v>
      </c>
      <c r="D302">
        <v>67</v>
      </c>
      <c r="E302" s="2">
        <f t="shared" si="26"/>
        <v>60.300000000000004</v>
      </c>
      <c r="F302">
        <v>67</v>
      </c>
      <c r="G302">
        <f t="shared" si="27"/>
        <v>67</v>
      </c>
      <c r="H302">
        <v>62.98</v>
      </c>
      <c r="I302">
        <v>65.66</v>
      </c>
      <c r="J302">
        <v>62.98</v>
      </c>
      <c r="K302">
        <v>65.66</v>
      </c>
      <c r="L302">
        <v>60.3</v>
      </c>
      <c r="M302">
        <v>66.33</v>
      </c>
      <c r="N302">
        <v>66.33</v>
      </c>
      <c r="O302">
        <v>67</v>
      </c>
    </row>
    <row r="303" spans="1:15" x14ac:dyDescent="0.25">
      <c r="A303" t="s">
        <v>215</v>
      </c>
      <c r="B303" t="s">
        <v>386</v>
      </c>
      <c r="C303" s="16">
        <v>84110</v>
      </c>
      <c r="D303">
        <v>35.5</v>
      </c>
      <c r="E303" s="2">
        <f t="shared" si="26"/>
        <v>31.95</v>
      </c>
      <c r="F303">
        <v>35.5</v>
      </c>
      <c r="G303">
        <f t="shared" si="27"/>
        <v>35.5</v>
      </c>
      <c r="H303">
        <v>33.369999999999997</v>
      </c>
      <c r="I303">
        <v>34.79</v>
      </c>
      <c r="J303">
        <v>33.369999999999997</v>
      </c>
      <c r="K303">
        <v>34.79</v>
      </c>
      <c r="L303">
        <v>31.95</v>
      </c>
      <c r="M303">
        <v>35.145000000000003</v>
      </c>
      <c r="N303">
        <v>35.145000000000003</v>
      </c>
      <c r="O303">
        <v>35.5</v>
      </c>
    </row>
    <row r="304" spans="1:15" x14ac:dyDescent="0.25">
      <c r="A304" t="s">
        <v>215</v>
      </c>
      <c r="B304" t="s">
        <v>387</v>
      </c>
      <c r="C304" s="16">
        <v>84120</v>
      </c>
      <c r="D304">
        <v>35.5</v>
      </c>
      <c r="E304" s="2">
        <f t="shared" si="26"/>
        <v>31.95</v>
      </c>
      <c r="F304">
        <v>35.5</v>
      </c>
      <c r="G304">
        <f t="shared" si="27"/>
        <v>35.5</v>
      </c>
      <c r="H304">
        <v>33.369999999999997</v>
      </c>
      <c r="I304">
        <v>34.79</v>
      </c>
      <c r="J304">
        <v>33.369999999999997</v>
      </c>
      <c r="K304">
        <v>34.79</v>
      </c>
      <c r="L304">
        <v>31.95</v>
      </c>
      <c r="M304">
        <v>35.145000000000003</v>
      </c>
      <c r="N304">
        <v>35.145000000000003</v>
      </c>
      <c r="O304">
        <v>35.5</v>
      </c>
    </row>
    <row r="305" spans="1:15" x14ac:dyDescent="0.25">
      <c r="A305" t="s">
        <v>215</v>
      </c>
      <c r="B305" t="s">
        <v>388</v>
      </c>
      <c r="C305" s="16">
        <v>84132</v>
      </c>
      <c r="D305">
        <v>50</v>
      </c>
      <c r="E305" s="2">
        <f t="shared" si="26"/>
        <v>45</v>
      </c>
      <c r="F305">
        <v>50</v>
      </c>
      <c r="G305">
        <f t="shared" si="27"/>
        <v>50</v>
      </c>
      <c r="H305">
        <v>47</v>
      </c>
      <c r="I305">
        <v>49</v>
      </c>
      <c r="J305">
        <v>47</v>
      </c>
      <c r="K305">
        <v>49</v>
      </c>
      <c r="L305">
        <v>45</v>
      </c>
      <c r="M305">
        <v>49.5</v>
      </c>
      <c r="N305">
        <v>49.5</v>
      </c>
      <c r="O305">
        <v>50</v>
      </c>
    </row>
    <row r="306" spans="1:15" x14ac:dyDescent="0.25">
      <c r="A306" t="s">
        <v>215</v>
      </c>
      <c r="B306" t="s">
        <v>389</v>
      </c>
      <c r="C306" s="16">
        <v>84132</v>
      </c>
      <c r="D306">
        <v>50</v>
      </c>
      <c r="E306" s="2">
        <f t="shared" si="26"/>
        <v>45</v>
      </c>
      <c r="F306">
        <v>50</v>
      </c>
      <c r="G306">
        <f t="shared" si="27"/>
        <v>50</v>
      </c>
      <c r="H306">
        <v>47</v>
      </c>
      <c r="I306">
        <v>49</v>
      </c>
      <c r="J306">
        <v>47</v>
      </c>
      <c r="K306">
        <v>49</v>
      </c>
      <c r="L306">
        <v>45</v>
      </c>
      <c r="M306">
        <v>49.5</v>
      </c>
      <c r="N306">
        <v>49.5</v>
      </c>
      <c r="O306">
        <v>50</v>
      </c>
    </row>
    <row r="307" spans="1:15" x14ac:dyDescent="0.25">
      <c r="A307" t="s">
        <v>215</v>
      </c>
      <c r="B307" t="s">
        <v>390</v>
      </c>
      <c r="C307" s="16">
        <v>84144</v>
      </c>
      <c r="D307">
        <v>52</v>
      </c>
      <c r="E307" s="2">
        <f t="shared" si="26"/>
        <v>46.800000000000004</v>
      </c>
      <c r="F307">
        <v>52</v>
      </c>
      <c r="G307">
        <f t="shared" si="27"/>
        <v>52</v>
      </c>
      <c r="H307">
        <v>48.88</v>
      </c>
      <c r="I307">
        <v>50.96</v>
      </c>
      <c r="J307">
        <v>48.88</v>
      </c>
      <c r="K307">
        <v>50.96</v>
      </c>
      <c r="L307">
        <v>46.8</v>
      </c>
      <c r="M307">
        <v>51.48</v>
      </c>
      <c r="N307">
        <v>51.48</v>
      </c>
      <c r="O307">
        <v>52</v>
      </c>
    </row>
    <row r="308" spans="1:15" x14ac:dyDescent="0.25">
      <c r="A308" t="s">
        <v>215</v>
      </c>
      <c r="B308" t="s">
        <v>391</v>
      </c>
      <c r="C308" s="16">
        <v>84146</v>
      </c>
      <c r="D308">
        <v>37</v>
      </c>
      <c r="E308" s="2">
        <f t="shared" si="26"/>
        <v>33.300000000000004</v>
      </c>
      <c r="F308">
        <v>37</v>
      </c>
      <c r="G308">
        <f t="shared" si="27"/>
        <v>37</v>
      </c>
      <c r="H308">
        <v>34.78</v>
      </c>
      <c r="I308">
        <v>36.26</v>
      </c>
      <c r="J308">
        <v>34.78</v>
      </c>
      <c r="K308">
        <v>36.26</v>
      </c>
      <c r="L308">
        <v>33.299999999999997</v>
      </c>
      <c r="M308">
        <v>36.630000000000003</v>
      </c>
      <c r="N308">
        <v>36.630000000000003</v>
      </c>
      <c r="O308">
        <v>37</v>
      </c>
    </row>
    <row r="309" spans="1:15" x14ac:dyDescent="0.25">
      <c r="A309" t="s">
        <v>215</v>
      </c>
      <c r="B309" t="s">
        <v>392</v>
      </c>
      <c r="C309" s="16">
        <v>84153</v>
      </c>
      <c r="D309">
        <v>32</v>
      </c>
      <c r="E309" s="2">
        <f t="shared" si="26"/>
        <v>28.8</v>
      </c>
      <c r="F309">
        <v>32</v>
      </c>
      <c r="G309">
        <f t="shared" si="27"/>
        <v>32</v>
      </c>
      <c r="H309">
        <v>30.08</v>
      </c>
      <c r="I309">
        <v>31.36</v>
      </c>
      <c r="J309">
        <v>30.08</v>
      </c>
      <c r="K309">
        <v>31.36</v>
      </c>
      <c r="L309">
        <v>28.8</v>
      </c>
      <c r="M309">
        <v>31.68</v>
      </c>
      <c r="N309">
        <v>31.68</v>
      </c>
      <c r="O309">
        <v>32</v>
      </c>
    </row>
    <row r="310" spans="1:15" x14ac:dyDescent="0.25">
      <c r="A310" t="s">
        <v>215</v>
      </c>
      <c r="B310" t="s">
        <v>393</v>
      </c>
      <c r="C310" s="16">
        <v>84153</v>
      </c>
      <c r="D310">
        <v>62</v>
      </c>
      <c r="E310" s="2">
        <f t="shared" si="26"/>
        <v>55.800000000000004</v>
      </c>
      <c r="F310">
        <v>62</v>
      </c>
      <c r="G310">
        <f t="shared" si="27"/>
        <v>62</v>
      </c>
      <c r="H310">
        <v>58.28</v>
      </c>
      <c r="I310">
        <v>60.76</v>
      </c>
      <c r="J310">
        <v>58.28</v>
      </c>
      <c r="K310">
        <v>60.76</v>
      </c>
      <c r="L310">
        <v>55.8</v>
      </c>
      <c r="M310">
        <v>61.38</v>
      </c>
      <c r="N310">
        <v>61.38</v>
      </c>
      <c r="O310">
        <v>62</v>
      </c>
    </row>
    <row r="311" spans="1:15" x14ac:dyDescent="0.25">
      <c r="A311" t="s">
        <v>215</v>
      </c>
      <c r="B311" t="s">
        <v>394</v>
      </c>
      <c r="C311" s="16">
        <v>84154</v>
      </c>
      <c r="D311">
        <v>62</v>
      </c>
      <c r="E311" s="2">
        <f t="shared" si="26"/>
        <v>55.800000000000004</v>
      </c>
      <c r="F311">
        <v>62</v>
      </c>
      <c r="G311">
        <f t="shared" si="27"/>
        <v>62</v>
      </c>
      <c r="H311">
        <v>58.28</v>
      </c>
      <c r="I311">
        <v>60.76</v>
      </c>
      <c r="J311">
        <v>58.28</v>
      </c>
      <c r="K311">
        <v>60.76</v>
      </c>
      <c r="L311">
        <v>55.8</v>
      </c>
      <c r="M311">
        <v>61.38</v>
      </c>
      <c r="N311">
        <v>61.38</v>
      </c>
      <c r="O311">
        <v>62</v>
      </c>
    </row>
    <row r="312" spans="1:15" x14ac:dyDescent="0.25">
      <c r="A312" t="s">
        <v>215</v>
      </c>
      <c r="B312" t="s">
        <v>395</v>
      </c>
      <c r="C312" s="16">
        <v>84155</v>
      </c>
      <c r="D312">
        <v>63</v>
      </c>
      <c r="E312" s="2">
        <f t="shared" si="26"/>
        <v>56.7</v>
      </c>
      <c r="F312">
        <v>63</v>
      </c>
      <c r="G312">
        <f t="shared" si="27"/>
        <v>63</v>
      </c>
      <c r="H312">
        <v>59.22</v>
      </c>
      <c r="I312">
        <v>61.74</v>
      </c>
      <c r="J312">
        <v>59.22</v>
      </c>
      <c r="K312">
        <v>61.74</v>
      </c>
      <c r="L312">
        <v>56.7</v>
      </c>
      <c r="M312">
        <v>62.37</v>
      </c>
      <c r="N312">
        <v>62.37</v>
      </c>
      <c r="O312">
        <v>63</v>
      </c>
    </row>
    <row r="313" spans="1:15" x14ac:dyDescent="0.25">
      <c r="A313" t="s">
        <v>215</v>
      </c>
      <c r="B313" t="s">
        <v>396</v>
      </c>
      <c r="C313" s="16">
        <v>84155</v>
      </c>
      <c r="D313">
        <v>16</v>
      </c>
      <c r="E313" s="2">
        <f t="shared" si="26"/>
        <v>14.4</v>
      </c>
      <c r="F313">
        <v>16</v>
      </c>
      <c r="G313">
        <f t="shared" si="27"/>
        <v>16</v>
      </c>
      <c r="H313">
        <v>15.04</v>
      </c>
      <c r="I313">
        <v>15.68</v>
      </c>
      <c r="J313">
        <v>15.04</v>
      </c>
      <c r="K313">
        <v>15.68</v>
      </c>
      <c r="L313">
        <v>14.4</v>
      </c>
      <c r="M313">
        <v>15.84</v>
      </c>
      <c r="N313">
        <v>15.84</v>
      </c>
      <c r="O313">
        <v>16</v>
      </c>
    </row>
    <row r="314" spans="1:15" x14ac:dyDescent="0.25">
      <c r="A314" t="s">
        <v>215</v>
      </c>
      <c r="B314" t="s">
        <v>397</v>
      </c>
      <c r="C314" s="16">
        <v>84156</v>
      </c>
      <c r="D314">
        <v>20</v>
      </c>
      <c r="E314" s="2">
        <f t="shared" si="26"/>
        <v>18</v>
      </c>
      <c r="F314">
        <v>20</v>
      </c>
      <c r="G314">
        <f t="shared" si="27"/>
        <v>20</v>
      </c>
      <c r="H314">
        <v>18.8</v>
      </c>
      <c r="I314">
        <v>19.600000000000001</v>
      </c>
      <c r="J314">
        <v>18.8</v>
      </c>
      <c r="K314">
        <v>19.600000000000001</v>
      </c>
      <c r="L314">
        <v>18</v>
      </c>
      <c r="M314">
        <v>19.8</v>
      </c>
      <c r="N314">
        <v>19.8</v>
      </c>
      <c r="O314">
        <v>20</v>
      </c>
    </row>
    <row r="315" spans="1:15" x14ac:dyDescent="0.25">
      <c r="A315" t="s">
        <v>215</v>
      </c>
      <c r="B315" t="s">
        <v>398</v>
      </c>
      <c r="C315" s="16">
        <v>84156</v>
      </c>
      <c r="D315">
        <v>15</v>
      </c>
      <c r="E315" s="2">
        <f t="shared" si="26"/>
        <v>13.5</v>
      </c>
      <c r="F315">
        <v>15</v>
      </c>
      <c r="G315">
        <f t="shared" si="27"/>
        <v>15</v>
      </c>
      <c r="H315">
        <v>14.1</v>
      </c>
      <c r="I315">
        <v>14.7</v>
      </c>
      <c r="J315">
        <v>14.1</v>
      </c>
      <c r="K315">
        <v>14.7</v>
      </c>
      <c r="L315">
        <v>13.5</v>
      </c>
      <c r="M315">
        <v>14.85</v>
      </c>
      <c r="N315">
        <v>14.85</v>
      </c>
      <c r="O315">
        <v>15</v>
      </c>
    </row>
    <row r="316" spans="1:15" x14ac:dyDescent="0.25">
      <c r="A316" t="s">
        <v>215</v>
      </c>
      <c r="B316" t="s">
        <v>399</v>
      </c>
      <c r="C316" s="16">
        <v>84156</v>
      </c>
      <c r="D316">
        <v>15</v>
      </c>
      <c r="E316" s="2">
        <f t="shared" si="26"/>
        <v>13.5</v>
      </c>
      <c r="F316">
        <v>15</v>
      </c>
      <c r="G316">
        <f t="shared" si="27"/>
        <v>15</v>
      </c>
      <c r="H316">
        <v>14.1</v>
      </c>
      <c r="I316">
        <v>14.7</v>
      </c>
      <c r="J316">
        <v>14.1</v>
      </c>
      <c r="K316">
        <v>14.7</v>
      </c>
      <c r="L316">
        <v>13.5</v>
      </c>
      <c r="M316">
        <v>14.85</v>
      </c>
      <c r="N316">
        <v>14.85</v>
      </c>
      <c r="O316">
        <v>15</v>
      </c>
    </row>
    <row r="317" spans="1:15" x14ac:dyDescent="0.25">
      <c r="A317" t="s">
        <v>215</v>
      </c>
      <c r="B317" t="s">
        <v>400</v>
      </c>
      <c r="C317" s="16">
        <v>84157</v>
      </c>
      <c r="D317">
        <v>24</v>
      </c>
      <c r="E317" s="2">
        <f t="shared" si="26"/>
        <v>21.6</v>
      </c>
      <c r="F317">
        <v>24</v>
      </c>
      <c r="G317">
        <f t="shared" si="27"/>
        <v>24</v>
      </c>
      <c r="H317">
        <v>22.56</v>
      </c>
      <c r="I317">
        <v>23.52</v>
      </c>
      <c r="J317">
        <v>22.56</v>
      </c>
      <c r="K317">
        <v>23.52</v>
      </c>
      <c r="L317">
        <v>21.6</v>
      </c>
      <c r="M317">
        <v>23.76</v>
      </c>
      <c r="N317">
        <v>23.76</v>
      </c>
      <c r="O317">
        <v>24</v>
      </c>
    </row>
    <row r="318" spans="1:15" x14ac:dyDescent="0.25">
      <c r="A318" t="s">
        <v>215</v>
      </c>
      <c r="B318" t="s">
        <v>401</v>
      </c>
      <c r="C318" s="16">
        <v>84165</v>
      </c>
      <c r="D318">
        <v>16</v>
      </c>
      <c r="E318" s="2">
        <f t="shared" si="26"/>
        <v>14.4</v>
      </c>
      <c r="F318">
        <v>16</v>
      </c>
      <c r="G318">
        <f t="shared" si="27"/>
        <v>16</v>
      </c>
      <c r="H318">
        <v>15.04</v>
      </c>
      <c r="I318">
        <v>15.68</v>
      </c>
      <c r="J318">
        <v>15.04</v>
      </c>
      <c r="K318">
        <v>15.68</v>
      </c>
      <c r="L318">
        <v>14.4</v>
      </c>
      <c r="M318">
        <v>15.84</v>
      </c>
      <c r="N318">
        <v>15.84</v>
      </c>
      <c r="O318">
        <v>16</v>
      </c>
    </row>
    <row r="319" spans="1:15" x14ac:dyDescent="0.25">
      <c r="A319" t="s">
        <v>215</v>
      </c>
      <c r="B319" t="s">
        <v>402</v>
      </c>
      <c r="C319" s="16">
        <v>84207</v>
      </c>
      <c r="D319">
        <v>85</v>
      </c>
      <c r="E319" s="2">
        <f t="shared" si="26"/>
        <v>76.5</v>
      </c>
      <c r="F319">
        <v>85</v>
      </c>
      <c r="G319">
        <f t="shared" si="27"/>
        <v>85</v>
      </c>
      <c r="H319">
        <v>79.900000000000006</v>
      </c>
      <c r="I319">
        <v>83.3</v>
      </c>
      <c r="J319">
        <v>79.900000000000006</v>
      </c>
      <c r="K319">
        <v>83.3</v>
      </c>
      <c r="L319">
        <v>76.5</v>
      </c>
      <c r="M319">
        <v>84.15</v>
      </c>
      <c r="N319">
        <v>84.15</v>
      </c>
      <c r="O319">
        <v>85</v>
      </c>
    </row>
    <row r="320" spans="1:15" x14ac:dyDescent="0.25">
      <c r="A320" t="s">
        <v>215</v>
      </c>
      <c r="B320" t="s">
        <v>403</v>
      </c>
      <c r="C320" s="16">
        <v>84210</v>
      </c>
      <c r="D320">
        <v>89</v>
      </c>
      <c r="E320" s="2">
        <f t="shared" si="26"/>
        <v>80.100000000000009</v>
      </c>
      <c r="F320">
        <v>89</v>
      </c>
      <c r="G320">
        <f t="shared" si="27"/>
        <v>89</v>
      </c>
      <c r="H320">
        <v>83.66</v>
      </c>
      <c r="I320">
        <v>87.22</v>
      </c>
      <c r="J320">
        <v>83.66</v>
      </c>
      <c r="K320">
        <v>87.22</v>
      </c>
      <c r="L320">
        <v>80.099999999999994</v>
      </c>
      <c r="M320">
        <v>88.11</v>
      </c>
      <c r="N320">
        <v>88.11</v>
      </c>
      <c r="O320">
        <v>89</v>
      </c>
    </row>
    <row r="321" spans="1:15" x14ac:dyDescent="0.25">
      <c r="A321" t="s">
        <v>215</v>
      </c>
      <c r="B321" t="s">
        <v>404</v>
      </c>
      <c r="C321" s="16">
        <v>84244</v>
      </c>
      <c r="D321">
        <v>108</v>
      </c>
      <c r="E321" s="2">
        <f t="shared" si="26"/>
        <v>97.2</v>
      </c>
      <c r="F321">
        <v>108</v>
      </c>
      <c r="G321">
        <f t="shared" si="27"/>
        <v>108</v>
      </c>
      <c r="H321">
        <v>101.52</v>
      </c>
      <c r="I321">
        <v>105.84</v>
      </c>
      <c r="J321">
        <v>101.52</v>
      </c>
      <c r="K321">
        <v>105.84</v>
      </c>
      <c r="L321">
        <v>97.2</v>
      </c>
      <c r="M321">
        <v>106.92</v>
      </c>
      <c r="N321">
        <v>106.92</v>
      </c>
      <c r="O321">
        <v>108</v>
      </c>
    </row>
    <row r="322" spans="1:15" x14ac:dyDescent="0.25">
      <c r="A322" t="s">
        <v>215</v>
      </c>
      <c r="B322" t="s">
        <v>405</v>
      </c>
      <c r="C322" s="16">
        <v>84270</v>
      </c>
      <c r="D322">
        <v>35</v>
      </c>
      <c r="E322" s="2">
        <f t="shared" ref="E322:E385" si="28">D322*0.9</f>
        <v>31.5</v>
      </c>
      <c r="F322">
        <v>35</v>
      </c>
      <c r="G322">
        <f t="shared" si="27"/>
        <v>35</v>
      </c>
      <c r="H322">
        <v>32.9</v>
      </c>
      <c r="I322">
        <v>34.299999999999997</v>
      </c>
      <c r="J322">
        <v>32.9</v>
      </c>
      <c r="K322">
        <v>34.299999999999997</v>
      </c>
      <c r="L322">
        <v>31.5</v>
      </c>
      <c r="M322">
        <v>34.65</v>
      </c>
      <c r="N322">
        <v>34.65</v>
      </c>
      <c r="O322">
        <v>35</v>
      </c>
    </row>
    <row r="323" spans="1:15" x14ac:dyDescent="0.25">
      <c r="A323" t="s">
        <v>215</v>
      </c>
      <c r="B323" t="s">
        <v>406</v>
      </c>
      <c r="C323" s="16">
        <v>84295</v>
      </c>
      <c r="D323">
        <v>38</v>
      </c>
      <c r="E323" s="2">
        <f t="shared" si="28"/>
        <v>34.200000000000003</v>
      </c>
      <c r="F323">
        <v>38</v>
      </c>
      <c r="G323">
        <f t="shared" si="27"/>
        <v>38</v>
      </c>
      <c r="H323">
        <v>35.72</v>
      </c>
      <c r="I323">
        <v>37.24</v>
      </c>
      <c r="J323">
        <v>35.72</v>
      </c>
      <c r="K323">
        <v>37.24</v>
      </c>
      <c r="L323">
        <v>34.200000000000003</v>
      </c>
      <c r="M323">
        <v>37.619999999999997</v>
      </c>
      <c r="N323">
        <v>37.619999999999997</v>
      </c>
      <c r="O323">
        <v>38</v>
      </c>
    </row>
    <row r="324" spans="1:15" x14ac:dyDescent="0.25">
      <c r="A324" t="s">
        <v>215</v>
      </c>
      <c r="B324" t="s">
        <v>407</v>
      </c>
      <c r="C324" s="16">
        <v>84300</v>
      </c>
      <c r="D324">
        <v>24</v>
      </c>
      <c r="E324" s="2">
        <f t="shared" si="28"/>
        <v>21.6</v>
      </c>
      <c r="F324">
        <v>24</v>
      </c>
      <c r="G324">
        <f t="shared" ref="G324:G387" si="29">D324</f>
        <v>24</v>
      </c>
      <c r="H324">
        <v>22.56</v>
      </c>
      <c r="I324">
        <v>23.52</v>
      </c>
      <c r="J324">
        <v>22.56</v>
      </c>
      <c r="K324">
        <v>23.52</v>
      </c>
      <c r="L324">
        <v>21.6</v>
      </c>
      <c r="M324">
        <v>23.76</v>
      </c>
      <c r="N324">
        <v>23.76</v>
      </c>
      <c r="O324">
        <v>24</v>
      </c>
    </row>
    <row r="325" spans="1:15" x14ac:dyDescent="0.25">
      <c r="A325" t="s">
        <v>215</v>
      </c>
      <c r="B325" t="s">
        <v>408</v>
      </c>
      <c r="C325" s="16">
        <v>84305</v>
      </c>
      <c r="D325">
        <v>72</v>
      </c>
      <c r="E325" s="2">
        <f t="shared" si="28"/>
        <v>64.8</v>
      </c>
      <c r="F325">
        <v>72</v>
      </c>
      <c r="G325">
        <f t="shared" si="29"/>
        <v>72</v>
      </c>
      <c r="H325">
        <v>67.680000000000007</v>
      </c>
      <c r="I325">
        <v>70.56</v>
      </c>
      <c r="J325">
        <v>67.680000000000007</v>
      </c>
      <c r="K325">
        <v>70.56</v>
      </c>
      <c r="L325">
        <v>64.8</v>
      </c>
      <c r="M325">
        <v>71.28</v>
      </c>
      <c r="N325">
        <v>71.28</v>
      </c>
      <c r="O325">
        <v>72</v>
      </c>
    </row>
    <row r="326" spans="1:15" x14ac:dyDescent="0.25">
      <c r="A326" t="s">
        <v>215</v>
      </c>
      <c r="B326" t="s">
        <v>409</v>
      </c>
      <c r="C326" s="16">
        <v>84402</v>
      </c>
      <c r="D326">
        <v>32</v>
      </c>
      <c r="E326" s="2">
        <f t="shared" si="28"/>
        <v>28.8</v>
      </c>
      <c r="F326">
        <v>32</v>
      </c>
      <c r="G326">
        <f t="shared" si="29"/>
        <v>32</v>
      </c>
      <c r="H326">
        <v>30.08</v>
      </c>
      <c r="I326">
        <v>31.36</v>
      </c>
      <c r="J326">
        <v>30.08</v>
      </c>
      <c r="K326">
        <v>31.36</v>
      </c>
      <c r="L326">
        <v>28.8</v>
      </c>
      <c r="M326">
        <v>31.68</v>
      </c>
      <c r="N326">
        <v>31.68</v>
      </c>
      <c r="O326">
        <v>32</v>
      </c>
    </row>
    <row r="327" spans="1:15" x14ac:dyDescent="0.25">
      <c r="A327" t="s">
        <v>215</v>
      </c>
      <c r="B327" t="s">
        <v>410</v>
      </c>
      <c r="C327" s="16">
        <v>84403</v>
      </c>
      <c r="D327">
        <v>45</v>
      </c>
      <c r="E327" s="2">
        <f t="shared" si="28"/>
        <v>40.5</v>
      </c>
      <c r="F327">
        <v>45</v>
      </c>
      <c r="G327">
        <f t="shared" si="29"/>
        <v>45</v>
      </c>
      <c r="H327">
        <v>42.3</v>
      </c>
      <c r="I327">
        <v>44.1</v>
      </c>
      <c r="J327">
        <v>42.3</v>
      </c>
      <c r="K327">
        <v>44.1</v>
      </c>
      <c r="L327">
        <v>40.5</v>
      </c>
      <c r="M327">
        <v>44.55</v>
      </c>
      <c r="N327">
        <v>44.55</v>
      </c>
      <c r="O327">
        <v>45</v>
      </c>
    </row>
    <row r="328" spans="1:15" x14ac:dyDescent="0.25">
      <c r="A328" t="s">
        <v>215</v>
      </c>
      <c r="B328" t="s">
        <v>411</v>
      </c>
      <c r="C328" s="16">
        <v>84403</v>
      </c>
      <c r="D328">
        <v>32</v>
      </c>
      <c r="E328" s="2">
        <f t="shared" si="28"/>
        <v>28.8</v>
      </c>
      <c r="F328">
        <v>32</v>
      </c>
      <c r="G328">
        <f t="shared" si="29"/>
        <v>32</v>
      </c>
      <c r="H328">
        <v>30.08</v>
      </c>
      <c r="I328">
        <v>31.36</v>
      </c>
      <c r="J328">
        <v>30.08</v>
      </c>
      <c r="K328">
        <v>31.36</v>
      </c>
      <c r="L328">
        <v>28.8</v>
      </c>
      <c r="M328">
        <v>31.68</v>
      </c>
      <c r="N328">
        <v>31.68</v>
      </c>
      <c r="O328">
        <v>32</v>
      </c>
    </row>
    <row r="329" spans="1:15" x14ac:dyDescent="0.25">
      <c r="A329" t="s">
        <v>215</v>
      </c>
      <c r="B329" t="s">
        <v>412</v>
      </c>
      <c r="C329" s="16">
        <v>84403</v>
      </c>
      <c r="D329">
        <v>35</v>
      </c>
      <c r="E329" s="2">
        <f t="shared" si="28"/>
        <v>31.5</v>
      </c>
      <c r="F329">
        <v>35</v>
      </c>
      <c r="G329">
        <f t="shared" si="29"/>
        <v>35</v>
      </c>
      <c r="H329">
        <v>32.9</v>
      </c>
      <c r="I329">
        <v>34.299999999999997</v>
      </c>
      <c r="J329">
        <v>32.9</v>
      </c>
      <c r="K329">
        <v>34.299999999999997</v>
      </c>
      <c r="L329">
        <v>31.5</v>
      </c>
      <c r="M329">
        <v>34.65</v>
      </c>
      <c r="N329">
        <v>34.65</v>
      </c>
      <c r="O329">
        <v>35</v>
      </c>
    </row>
    <row r="330" spans="1:15" x14ac:dyDescent="0.25">
      <c r="A330" t="s">
        <v>215</v>
      </c>
      <c r="B330" t="s">
        <v>413</v>
      </c>
      <c r="C330" s="16">
        <v>84403</v>
      </c>
      <c r="D330">
        <v>37</v>
      </c>
      <c r="E330" s="2">
        <f t="shared" si="28"/>
        <v>33.300000000000004</v>
      </c>
      <c r="F330">
        <v>37</v>
      </c>
      <c r="G330">
        <f t="shared" si="29"/>
        <v>37</v>
      </c>
      <c r="H330">
        <v>34.78</v>
      </c>
      <c r="I330">
        <v>36.26</v>
      </c>
      <c r="J330">
        <v>34.78</v>
      </c>
      <c r="K330">
        <v>36.26</v>
      </c>
      <c r="L330">
        <v>33.299999999999997</v>
      </c>
      <c r="M330">
        <v>36.630000000000003</v>
      </c>
      <c r="N330">
        <v>36.630000000000003</v>
      </c>
      <c r="O330">
        <v>37</v>
      </c>
    </row>
    <row r="331" spans="1:15" x14ac:dyDescent="0.25">
      <c r="A331" t="s">
        <v>215</v>
      </c>
      <c r="B331" t="s">
        <v>414</v>
      </c>
      <c r="C331" s="16">
        <v>84425</v>
      </c>
      <c r="D331">
        <v>84</v>
      </c>
      <c r="E331" s="2">
        <f t="shared" si="28"/>
        <v>75.600000000000009</v>
      </c>
      <c r="F331">
        <v>84</v>
      </c>
      <c r="G331">
        <f t="shared" si="29"/>
        <v>84</v>
      </c>
      <c r="H331">
        <v>78.959999999999994</v>
      </c>
      <c r="I331">
        <v>82.32</v>
      </c>
      <c r="J331">
        <v>78.959999999999994</v>
      </c>
      <c r="K331">
        <v>82.32</v>
      </c>
      <c r="L331">
        <v>75.599999999999994</v>
      </c>
      <c r="M331">
        <v>83.16</v>
      </c>
      <c r="N331">
        <v>83.16</v>
      </c>
      <c r="O331">
        <v>84</v>
      </c>
    </row>
    <row r="332" spans="1:15" x14ac:dyDescent="0.25">
      <c r="A332" t="s">
        <v>215</v>
      </c>
      <c r="B332" t="s">
        <v>415</v>
      </c>
      <c r="C332" s="16">
        <v>84432</v>
      </c>
      <c r="D332">
        <v>45</v>
      </c>
      <c r="E332" s="2">
        <f t="shared" si="28"/>
        <v>40.5</v>
      </c>
      <c r="F332">
        <v>45</v>
      </c>
      <c r="G332">
        <f t="shared" si="29"/>
        <v>45</v>
      </c>
      <c r="H332">
        <v>42.3</v>
      </c>
      <c r="I332">
        <v>44.1</v>
      </c>
      <c r="J332">
        <v>42.3</v>
      </c>
      <c r="K332">
        <v>44.1</v>
      </c>
      <c r="L332">
        <v>40.5</v>
      </c>
      <c r="M332">
        <v>44.55</v>
      </c>
      <c r="N332">
        <v>44.55</v>
      </c>
      <c r="O332">
        <v>45</v>
      </c>
    </row>
    <row r="333" spans="1:15" x14ac:dyDescent="0.25">
      <c r="A333" t="s">
        <v>215</v>
      </c>
      <c r="B333" t="s">
        <v>416</v>
      </c>
      <c r="C333" s="16">
        <v>84436</v>
      </c>
      <c r="D333">
        <v>15</v>
      </c>
      <c r="E333" s="2">
        <f t="shared" si="28"/>
        <v>13.5</v>
      </c>
      <c r="F333">
        <v>15</v>
      </c>
      <c r="G333">
        <f t="shared" si="29"/>
        <v>15</v>
      </c>
      <c r="H333">
        <v>14.1</v>
      </c>
      <c r="I333">
        <v>14.7</v>
      </c>
      <c r="J333">
        <v>14.1</v>
      </c>
      <c r="K333">
        <v>14.7</v>
      </c>
      <c r="L333">
        <v>13.5</v>
      </c>
      <c r="M333">
        <v>14.85</v>
      </c>
      <c r="N333">
        <v>14.85</v>
      </c>
      <c r="O333">
        <v>15</v>
      </c>
    </row>
    <row r="334" spans="1:15" x14ac:dyDescent="0.25">
      <c r="A334" t="s">
        <v>215</v>
      </c>
      <c r="B334" t="s">
        <v>417</v>
      </c>
      <c r="C334" s="16">
        <v>84439</v>
      </c>
      <c r="D334">
        <v>57</v>
      </c>
      <c r="E334" s="2">
        <f t="shared" si="28"/>
        <v>51.300000000000004</v>
      </c>
      <c r="F334">
        <v>57</v>
      </c>
      <c r="G334">
        <f t="shared" si="29"/>
        <v>57</v>
      </c>
      <c r="H334">
        <v>53.58</v>
      </c>
      <c r="I334">
        <v>55.86</v>
      </c>
      <c r="J334">
        <v>53.58</v>
      </c>
      <c r="K334">
        <v>55.86</v>
      </c>
      <c r="L334">
        <v>51.3</v>
      </c>
      <c r="M334">
        <v>56.43</v>
      </c>
      <c r="N334">
        <v>56.43</v>
      </c>
      <c r="O334">
        <v>57</v>
      </c>
    </row>
    <row r="335" spans="1:15" x14ac:dyDescent="0.25">
      <c r="A335" t="s">
        <v>215</v>
      </c>
      <c r="B335" t="s">
        <v>418</v>
      </c>
      <c r="C335" s="16">
        <v>84442</v>
      </c>
      <c r="D335">
        <v>72</v>
      </c>
      <c r="E335" s="2">
        <f t="shared" si="28"/>
        <v>64.8</v>
      </c>
      <c r="F335">
        <v>72</v>
      </c>
      <c r="G335">
        <f t="shared" si="29"/>
        <v>72</v>
      </c>
      <c r="H335">
        <v>67.680000000000007</v>
      </c>
      <c r="I335">
        <v>70.56</v>
      </c>
      <c r="J335">
        <v>67.680000000000007</v>
      </c>
      <c r="K335">
        <v>70.56</v>
      </c>
      <c r="L335">
        <v>64.8</v>
      </c>
      <c r="M335">
        <v>71.28</v>
      </c>
      <c r="N335">
        <v>71.28</v>
      </c>
      <c r="O335">
        <v>72</v>
      </c>
    </row>
    <row r="336" spans="1:15" x14ac:dyDescent="0.25">
      <c r="A336" t="s">
        <v>215</v>
      </c>
      <c r="B336" t="s">
        <v>419</v>
      </c>
      <c r="C336" s="16">
        <v>84443</v>
      </c>
      <c r="D336">
        <v>20</v>
      </c>
      <c r="E336" s="2">
        <f t="shared" si="28"/>
        <v>18</v>
      </c>
      <c r="F336">
        <v>20</v>
      </c>
      <c r="G336">
        <f t="shared" si="29"/>
        <v>20</v>
      </c>
      <c r="H336">
        <v>18.8</v>
      </c>
      <c r="I336">
        <v>19.600000000000001</v>
      </c>
      <c r="J336">
        <v>18.8</v>
      </c>
      <c r="K336">
        <v>19.600000000000001</v>
      </c>
      <c r="L336">
        <v>18</v>
      </c>
      <c r="M336">
        <v>19.8</v>
      </c>
      <c r="N336">
        <v>19.8</v>
      </c>
      <c r="O336">
        <v>20</v>
      </c>
    </row>
    <row r="337" spans="1:15" x14ac:dyDescent="0.25">
      <c r="A337" t="s">
        <v>215</v>
      </c>
      <c r="B337" t="s">
        <v>420</v>
      </c>
      <c r="C337" s="16">
        <v>84445</v>
      </c>
      <c r="D337">
        <v>262</v>
      </c>
      <c r="E337" s="2">
        <f t="shared" si="28"/>
        <v>235.8</v>
      </c>
      <c r="F337">
        <v>262</v>
      </c>
      <c r="G337">
        <f t="shared" si="29"/>
        <v>262</v>
      </c>
      <c r="H337">
        <v>246.28</v>
      </c>
      <c r="I337">
        <v>256.76</v>
      </c>
      <c r="J337">
        <v>246.28</v>
      </c>
      <c r="K337">
        <v>256.76</v>
      </c>
      <c r="L337">
        <v>235.8</v>
      </c>
      <c r="M337">
        <v>259.38</v>
      </c>
      <c r="N337">
        <v>259.38</v>
      </c>
      <c r="O337">
        <v>262</v>
      </c>
    </row>
    <row r="338" spans="1:15" x14ac:dyDescent="0.25">
      <c r="A338" t="s">
        <v>215</v>
      </c>
      <c r="B338" t="s">
        <v>421</v>
      </c>
      <c r="C338" s="16">
        <v>84450</v>
      </c>
      <c r="D338">
        <v>69</v>
      </c>
      <c r="E338" s="2">
        <f t="shared" si="28"/>
        <v>62.1</v>
      </c>
      <c r="F338">
        <v>69</v>
      </c>
      <c r="G338">
        <f t="shared" si="29"/>
        <v>69</v>
      </c>
      <c r="H338">
        <v>64.86</v>
      </c>
      <c r="I338">
        <v>67.62</v>
      </c>
      <c r="J338">
        <v>64.86</v>
      </c>
      <c r="K338">
        <v>67.62</v>
      </c>
      <c r="L338">
        <v>62.1</v>
      </c>
      <c r="M338">
        <v>68.31</v>
      </c>
      <c r="N338">
        <v>68.31</v>
      </c>
      <c r="O338">
        <v>69</v>
      </c>
    </row>
    <row r="339" spans="1:15" x14ac:dyDescent="0.25">
      <c r="A339" t="s">
        <v>215</v>
      </c>
      <c r="B339" t="s">
        <v>422</v>
      </c>
      <c r="C339" s="16">
        <v>84460</v>
      </c>
      <c r="D339">
        <v>63</v>
      </c>
      <c r="E339" s="2">
        <f t="shared" si="28"/>
        <v>56.7</v>
      </c>
      <c r="F339">
        <v>63</v>
      </c>
      <c r="G339">
        <f t="shared" si="29"/>
        <v>63</v>
      </c>
      <c r="H339">
        <v>59.22</v>
      </c>
      <c r="I339">
        <v>61.74</v>
      </c>
      <c r="J339">
        <v>59.22</v>
      </c>
      <c r="K339">
        <v>61.74</v>
      </c>
      <c r="L339">
        <v>56.7</v>
      </c>
      <c r="M339">
        <v>62.37</v>
      </c>
      <c r="N339">
        <v>62.37</v>
      </c>
      <c r="O339">
        <v>63</v>
      </c>
    </row>
    <row r="340" spans="1:15" x14ac:dyDescent="0.25">
      <c r="A340" t="s">
        <v>215</v>
      </c>
      <c r="B340" t="s">
        <v>423</v>
      </c>
      <c r="C340" s="16">
        <v>84460</v>
      </c>
      <c r="D340">
        <v>60</v>
      </c>
      <c r="E340" s="2">
        <f t="shared" si="28"/>
        <v>54</v>
      </c>
      <c r="F340">
        <v>60</v>
      </c>
      <c r="G340">
        <f t="shared" si="29"/>
        <v>60</v>
      </c>
      <c r="H340">
        <v>56.4</v>
      </c>
      <c r="I340">
        <v>58.8</v>
      </c>
      <c r="J340">
        <v>56.4</v>
      </c>
      <c r="K340">
        <v>58.8</v>
      </c>
      <c r="L340">
        <v>54</v>
      </c>
      <c r="M340">
        <v>59.4</v>
      </c>
      <c r="N340">
        <v>59.4</v>
      </c>
      <c r="O340">
        <v>60</v>
      </c>
    </row>
    <row r="341" spans="1:15" x14ac:dyDescent="0.25">
      <c r="A341" t="s">
        <v>215</v>
      </c>
      <c r="B341" t="s">
        <v>424</v>
      </c>
      <c r="C341" s="16">
        <v>84466</v>
      </c>
      <c r="D341">
        <v>22</v>
      </c>
      <c r="E341" s="2">
        <f t="shared" si="28"/>
        <v>19.8</v>
      </c>
      <c r="F341">
        <v>22</v>
      </c>
      <c r="G341">
        <f t="shared" si="29"/>
        <v>22</v>
      </c>
      <c r="H341">
        <v>20.68</v>
      </c>
      <c r="I341">
        <v>21.56</v>
      </c>
      <c r="J341">
        <v>20.68</v>
      </c>
      <c r="K341">
        <v>21.56</v>
      </c>
      <c r="L341">
        <v>19.8</v>
      </c>
      <c r="M341">
        <v>21.78</v>
      </c>
      <c r="N341">
        <v>21.78</v>
      </c>
      <c r="O341">
        <v>22</v>
      </c>
    </row>
    <row r="342" spans="1:15" x14ac:dyDescent="0.25">
      <c r="A342" t="s">
        <v>215</v>
      </c>
      <c r="B342" t="s">
        <v>425</v>
      </c>
      <c r="C342" s="16">
        <v>84478</v>
      </c>
      <c r="D342">
        <v>44</v>
      </c>
      <c r="E342" s="2">
        <f t="shared" si="28"/>
        <v>39.6</v>
      </c>
      <c r="F342">
        <v>44</v>
      </c>
      <c r="G342">
        <f t="shared" si="29"/>
        <v>44</v>
      </c>
      <c r="H342">
        <v>41.36</v>
      </c>
      <c r="I342">
        <v>43.12</v>
      </c>
      <c r="J342">
        <v>41.36</v>
      </c>
      <c r="K342">
        <v>43.12</v>
      </c>
      <c r="L342">
        <v>39.6</v>
      </c>
      <c r="M342">
        <v>43.56</v>
      </c>
      <c r="N342">
        <v>43.56</v>
      </c>
      <c r="O342">
        <v>44</v>
      </c>
    </row>
    <row r="343" spans="1:15" x14ac:dyDescent="0.25">
      <c r="A343" t="s">
        <v>215</v>
      </c>
      <c r="B343" t="s">
        <v>426</v>
      </c>
      <c r="C343" s="16">
        <v>84479</v>
      </c>
      <c r="D343">
        <v>15</v>
      </c>
      <c r="E343" s="2">
        <f t="shared" si="28"/>
        <v>13.5</v>
      </c>
      <c r="F343">
        <v>15</v>
      </c>
      <c r="G343">
        <f t="shared" si="29"/>
        <v>15</v>
      </c>
      <c r="H343">
        <v>14.1</v>
      </c>
      <c r="I343">
        <v>14.7</v>
      </c>
      <c r="J343">
        <v>14.1</v>
      </c>
      <c r="K343">
        <v>14.7</v>
      </c>
      <c r="L343">
        <v>13.5</v>
      </c>
      <c r="M343">
        <v>14.85</v>
      </c>
      <c r="N343">
        <v>14.85</v>
      </c>
      <c r="O343">
        <v>15</v>
      </c>
    </row>
    <row r="344" spans="1:15" x14ac:dyDescent="0.25">
      <c r="A344" t="s">
        <v>215</v>
      </c>
      <c r="B344" t="s">
        <v>427</v>
      </c>
      <c r="C344" s="16">
        <v>84480</v>
      </c>
      <c r="D344">
        <v>28</v>
      </c>
      <c r="E344" s="2">
        <f t="shared" si="28"/>
        <v>25.2</v>
      </c>
      <c r="F344">
        <v>28</v>
      </c>
      <c r="G344">
        <f t="shared" si="29"/>
        <v>28</v>
      </c>
      <c r="H344">
        <v>26.32</v>
      </c>
      <c r="I344">
        <v>27.44</v>
      </c>
      <c r="J344">
        <v>26.32</v>
      </c>
      <c r="K344">
        <v>27.44</v>
      </c>
      <c r="L344">
        <v>25.2</v>
      </c>
      <c r="M344">
        <v>27.72</v>
      </c>
      <c r="N344">
        <v>27.72</v>
      </c>
      <c r="O344">
        <v>28</v>
      </c>
    </row>
    <row r="345" spans="1:15" x14ac:dyDescent="0.25">
      <c r="A345" t="s">
        <v>215</v>
      </c>
      <c r="B345" t="s">
        <v>428</v>
      </c>
      <c r="C345" s="16">
        <v>84481</v>
      </c>
      <c r="D345">
        <v>97</v>
      </c>
      <c r="E345" s="2">
        <f t="shared" si="28"/>
        <v>87.3</v>
      </c>
      <c r="F345">
        <v>97</v>
      </c>
      <c r="G345">
        <f t="shared" si="29"/>
        <v>97</v>
      </c>
      <c r="H345">
        <v>91.18</v>
      </c>
      <c r="I345">
        <v>95.06</v>
      </c>
      <c r="J345">
        <v>91.18</v>
      </c>
      <c r="K345">
        <v>95.06</v>
      </c>
      <c r="L345">
        <v>87.3</v>
      </c>
      <c r="M345">
        <v>96.03</v>
      </c>
      <c r="N345">
        <v>96.03</v>
      </c>
      <c r="O345">
        <v>97</v>
      </c>
    </row>
    <row r="346" spans="1:15" x14ac:dyDescent="0.25">
      <c r="A346" t="s">
        <v>215</v>
      </c>
      <c r="B346" t="s">
        <v>429</v>
      </c>
      <c r="C346" s="16">
        <v>84484</v>
      </c>
      <c r="D346">
        <v>142</v>
      </c>
      <c r="E346" s="2">
        <f t="shared" si="28"/>
        <v>127.8</v>
      </c>
      <c r="F346">
        <v>142</v>
      </c>
      <c r="G346">
        <f t="shared" si="29"/>
        <v>142</v>
      </c>
      <c r="H346">
        <v>133.47999999999999</v>
      </c>
      <c r="I346">
        <v>139.16</v>
      </c>
      <c r="J346">
        <v>133.47999999999999</v>
      </c>
      <c r="K346">
        <v>139.16</v>
      </c>
      <c r="L346">
        <v>127.8</v>
      </c>
      <c r="M346">
        <v>140.58000000000001</v>
      </c>
      <c r="N346">
        <v>140.58000000000001</v>
      </c>
      <c r="O346">
        <v>142</v>
      </c>
    </row>
    <row r="347" spans="1:15" x14ac:dyDescent="0.25">
      <c r="A347" t="s">
        <v>215</v>
      </c>
      <c r="B347" t="s">
        <v>430</v>
      </c>
      <c r="C347" s="16">
        <v>84520</v>
      </c>
      <c r="D347">
        <v>46</v>
      </c>
      <c r="E347" s="2">
        <f t="shared" si="28"/>
        <v>41.4</v>
      </c>
      <c r="F347">
        <v>46</v>
      </c>
      <c r="G347">
        <f t="shared" si="29"/>
        <v>46</v>
      </c>
      <c r="H347">
        <v>43.24</v>
      </c>
      <c r="I347">
        <v>45.08</v>
      </c>
      <c r="J347">
        <v>43.24</v>
      </c>
      <c r="K347">
        <v>45.08</v>
      </c>
      <c r="L347">
        <v>41.4</v>
      </c>
      <c r="M347">
        <v>45.54</v>
      </c>
      <c r="N347">
        <v>45.54</v>
      </c>
      <c r="O347">
        <v>46</v>
      </c>
    </row>
    <row r="348" spans="1:15" x14ac:dyDescent="0.25">
      <c r="A348" t="s">
        <v>215</v>
      </c>
      <c r="B348" t="s">
        <v>431</v>
      </c>
      <c r="C348" s="16">
        <v>84550</v>
      </c>
      <c r="D348">
        <v>61</v>
      </c>
      <c r="E348" s="2">
        <f t="shared" si="28"/>
        <v>54.9</v>
      </c>
      <c r="F348">
        <v>61</v>
      </c>
      <c r="G348">
        <f t="shared" si="29"/>
        <v>61</v>
      </c>
      <c r="H348">
        <v>57.34</v>
      </c>
      <c r="I348">
        <v>59.78</v>
      </c>
      <c r="J348">
        <v>57.34</v>
      </c>
      <c r="K348">
        <v>59.78</v>
      </c>
      <c r="L348">
        <v>54.9</v>
      </c>
      <c r="M348">
        <v>60.39</v>
      </c>
      <c r="N348">
        <v>60.39</v>
      </c>
      <c r="O348">
        <v>61</v>
      </c>
    </row>
    <row r="349" spans="1:15" x14ac:dyDescent="0.25">
      <c r="A349" t="s">
        <v>215</v>
      </c>
      <c r="B349" t="s">
        <v>432</v>
      </c>
      <c r="C349" s="16">
        <v>84588</v>
      </c>
      <c r="D349">
        <v>164</v>
      </c>
      <c r="E349" s="2">
        <f t="shared" si="28"/>
        <v>147.6</v>
      </c>
      <c r="F349">
        <v>164</v>
      </c>
      <c r="G349">
        <f t="shared" si="29"/>
        <v>164</v>
      </c>
      <c r="H349">
        <v>154.16</v>
      </c>
      <c r="I349">
        <v>160.72</v>
      </c>
      <c r="J349">
        <v>154.16</v>
      </c>
      <c r="K349">
        <v>160.72</v>
      </c>
      <c r="L349">
        <v>147.6</v>
      </c>
      <c r="M349">
        <v>162.36000000000001</v>
      </c>
      <c r="N349">
        <v>162.36000000000001</v>
      </c>
      <c r="O349">
        <v>164</v>
      </c>
    </row>
    <row r="350" spans="1:15" x14ac:dyDescent="0.25">
      <c r="A350" t="s">
        <v>215</v>
      </c>
      <c r="B350" t="s">
        <v>433</v>
      </c>
      <c r="C350" s="16">
        <v>84590</v>
      </c>
      <c r="D350">
        <v>81</v>
      </c>
      <c r="E350" s="2">
        <f t="shared" si="28"/>
        <v>72.900000000000006</v>
      </c>
      <c r="F350">
        <v>81</v>
      </c>
      <c r="G350">
        <f t="shared" si="29"/>
        <v>81</v>
      </c>
      <c r="H350">
        <v>76.14</v>
      </c>
      <c r="I350">
        <v>79.38</v>
      </c>
      <c r="J350">
        <v>76.14</v>
      </c>
      <c r="K350">
        <v>79.38</v>
      </c>
      <c r="L350">
        <v>72.900000000000006</v>
      </c>
      <c r="M350">
        <v>80.19</v>
      </c>
      <c r="N350">
        <v>80.19</v>
      </c>
      <c r="O350">
        <v>81</v>
      </c>
    </row>
    <row r="351" spans="1:15" x14ac:dyDescent="0.25">
      <c r="A351" t="s">
        <v>215</v>
      </c>
      <c r="B351" t="s">
        <v>434</v>
      </c>
      <c r="C351" s="16">
        <v>84630</v>
      </c>
      <c r="D351">
        <v>44</v>
      </c>
      <c r="E351" s="2">
        <f t="shared" si="28"/>
        <v>39.6</v>
      </c>
      <c r="F351">
        <v>44</v>
      </c>
      <c r="G351">
        <f t="shared" si="29"/>
        <v>44</v>
      </c>
      <c r="H351">
        <v>41.36</v>
      </c>
      <c r="I351">
        <v>43.12</v>
      </c>
      <c r="J351">
        <v>41.36</v>
      </c>
      <c r="K351">
        <v>43.12</v>
      </c>
      <c r="L351">
        <v>39.6</v>
      </c>
      <c r="M351">
        <v>43.56</v>
      </c>
      <c r="N351">
        <v>43.56</v>
      </c>
      <c r="O351">
        <v>44</v>
      </c>
    </row>
    <row r="352" spans="1:15" x14ac:dyDescent="0.25">
      <c r="A352" t="s">
        <v>215</v>
      </c>
      <c r="B352" t="s">
        <v>435</v>
      </c>
      <c r="C352" s="16">
        <v>84681</v>
      </c>
      <c r="D352">
        <v>35</v>
      </c>
      <c r="E352" s="2">
        <f t="shared" si="28"/>
        <v>31.5</v>
      </c>
      <c r="F352">
        <v>35</v>
      </c>
      <c r="G352">
        <f t="shared" si="29"/>
        <v>35</v>
      </c>
      <c r="H352">
        <v>32.9</v>
      </c>
      <c r="I352">
        <v>34.299999999999997</v>
      </c>
      <c r="J352">
        <v>32.9</v>
      </c>
      <c r="K352">
        <v>34.299999999999997</v>
      </c>
      <c r="L352">
        <v>31.5</v>
      </c>
      <c r="M352">
        <v>34.65</v>
      </c>
      <c r="N352">
        <v>34.65</v>
      </c>
      <c r="O352">
        <v>35</v>
      </c>
    </row>
    <row r="353" spans="1:15" x14ac:dyDescent="0.25">
      <c r="A353" t="s">
        <v>215</v>
      </c>
      <c r="B353" t="s">
        <v>436</v>
      </c>
      <c r="C353" s="16">
        <v>84702</v>
      </c>
      <c r="D353">
        <v>123</v>
      </c>
      <c r="E353" s="2">
        <f t="shared" si="28"/>
        <v>110.7</v>
      </c>
      <c r="F353">
        <v>123</v>
      </c>
      <c r="G353">
        <f t="shared" si="29"/>
        <v>123</v>
      </c>
      <c r="H353">
        <v>115.62</v>
      </c>
      <c r="I353">
        <v>120.54</v>
      </c>
      <c r="J353">
        <v>115.62</v>
      </c>
      <c r="K353">
        <v>120.54</v>
      </c>
      <c r="L353">
        <v>110.7</v>
      </c>
      <c r="M353">
        <v>121.77</v>
      </c>
      <c r="N353">
        <v>121.77</v>
      </c>
      <c r="O353">
        <v>123</v>
      </c>
    </row>
    <row r="354" spans="1:15" x14ac:dyDescent="0.25">
      <c r="A354" t="s">
        <v>215</v>
      </c>
      <c r="B354" t="s">
        <v>437</v>
      </c>
      <c r="C354" s="16">
        <v>84702</v>
      </c>
      <c r="D354">
        <v>41</v>
      </c>
      <c r="E354" s="2">
        <f t="shared" si="28"/>
        <v>36.9</v>
      </c>
      <c r="F354">
        <v>41</v>
      </c>
      <c r="G354">
        <f t="shared" si="29"/>
        <v>41</v>
      </c>
      <c r="H354">
        <v>38.54</v>
      </c>
      <c r="I354">
        <v>40.18</v>
      </c>
      <c r="J354">
        <v>38.54</v>
      </c>
      <c r="K354">
        <v>40.18</v>
      </c>
      <c r="L354">
        <v>36.9</v>
      </c>
      <c r="M354">
        <v>40.590000000000003</v>
      </c>
      <c r="N354">
        <v>40.590000000000003</v>
      </c>
      <c r="O354">
        <v>41</v>
      </c>
    </row>
    <row r="355" spans="1:15" x14ac:dyDescent="0.25">
      <c r="A355" t="s">
        <v>215</v>
      </c>
      <c r="B355" t="s">
        <v>438</v>
      </c>
      <c r="C355" s="16">
        <v>84703</v>
      </c>
      <c r="D355">
        <v>89</v>
      </c>
      <c r="E355" s="2">
        <f t="shared" si="28"/>
        <v>80.100000000000009</v>
      </c>
      <c r="F355">
        <v>89</v>
      </c>
      <c r="G355">
        <f t="shared" si="29"/>
        <v>89</v>
      </c>
      <c r="H355">
        <v>83.66</v>
      </c>
      <c r="I355">
        <v>87.22</v>
      </c>
      <c r="J355">
        <v>83.66</v>
      </c>
      <c r="K355">
        <v>87.22</v>
      </c>
      <c r="L355">
        <v>80.099999999999994</v>
      </c>
      <c r="M355">
        <v>88.11</v>
      </c>
      <c r="N355">
        <v>88.11</v>
      </c>
      <c r="O355">
        <v>89</v>
      </c>
    </row>
    <row r="356" spans="1:15" x14ac:dyDescent="0.25">
      <c r="A356" t="s">
        <v>215</v>
      </c>
      <c r="B356" t="s">
        <v>439</v>
      </c>
      <c r="C356" s="16">
        <v>82595</v>
      </c>
      <c r="D356">
        <v>31</v>
      </c>
      <c r="E356" s="2">
        <f t="shared" si="28"/>
        <v>27.900000000000002</v>
      </c>
      <c r="F356">
        <v>31</v>
      </c>
      <c r="G356">
        <f t="shared" si="29"/>
        <v>31</v>
      </c>
      <c r="H356">
        <v>29.14</v>
      </c>
      <c r="I356">
        <v>30.38</v>
      </c>
      <c r="J356">
        <v>29.14</v>
      </c>
      <c r="K356">
        <v>30.38</v>
      </c>
      <c r="L356">
        <v>27.9</v>
      </c>
      <c r="M356">
        <v>30.69</v>
      </c>
      <c r="N356">
        <v>30.69</v>
      </c>
      <c r="O356">
        <v>31</v>
      </c>
    </row>
    <row r="357" spans="1:15" x14ac:dyDescent="0.25">
      <c r="A357" t="s">
        <v>215</v>
      </c>
      <c r="B357" t="s">
        <v>440</v>
      </c>
      <c r="C357" s="16">
        <v>85007</v>
      </c>
      <c r="D357">
        <v>42</v>
      </c>
      <c r="E357" s="2">
        <f t="shared" si="28"/>
        <v>37.800000000000004</v>
      </c>
      <c r="F357">
        <v>42</v>
      </c>
      <c r="G357">
        <f t="shared" si="29"/>
        <v>42</v>
      </c>
      <c r="H357">
        <v>39.479999999999997</v>
      </c>
      <c r="I357">
        <v>41.16</v>
      </c>
      <c r="J357">
        <v>39.479999999999997</v>
      </c>
      <c r="K357">
        <v>41.16</v>
      </c>
      <c r="L357">
        <v>37.799999999999997</v>
      </c>
      <c r="M357">
        <v>41.58</v>
      </c>
      <c r="N357">
        <v>41.58</v>
      </c>
      <c r="O357">
        <v>42</v>
      </c>
    </row>
    <row r="358" spans="1:15" x14ac:dyDescent="0.25">
      <c r="A358" t="s">
        <v>215</v>
      </c>
      <c r="B358" t="s">
        <v>441</v>
      </c>
      <c r="C358" s="16">
        <v>85013</v>
      </c>
      <c r="D358">
        <v>54</v>
      </c>
      <c r="E358" s="2">
        <f t="shared" si="28"/>
        <v>48.6</v>
      </c>
      <c r="F358">
        <v>54</v>
      </c>
      <c r="G358">
        <f t="shared" si="29"/>
        <v>54</v>
      </c>
      <c r="H358">
        <v>50.76</v>
      </c>
      <c r="I358">
        <v>52.92</v>
      </c>
      <c r="J358">
        <v>50.76</v>
      </c>
      <c r="K358">
        <v>52.92</v>
      </c>
      <c r="L358">
        <v>48.6</v>
      </c>
      <c r="M358">
        <v>53.46</v>
      </c>
      <c r="N358">
        <v>53.46</v>
      </c>
      <c r="O358">
        <v>54</v>
      </c>
    </row>
    <row r="359" spans="1:15" x14ac:dyDescent="0.25">
      <c r="A359" t="s">
        <v>215</v>
      </c>
      <c r="B359" t="s">
        <v>442</v>
      </c>
      <c r="C359" s="16">
        <v>85014</v>
      </c>
      <c r="D359">
        <v>39</v>
      </c>
      <c r="E359" s="2">
        <f t="shared" si="28"/>
        <v>35.1</v>
      </c>
      <c r="F359">
        <v>39</v>
      </c>
      <c r="G359">
        <f t="shared" si="29"/>
        <v>39</v>
      </c>
      <c r="H359">
        <v>36.659999999999997</v>
      </c>
      <c r="I359">
        <v>38.22</v>
      </c>
      <c r="J359">
        <v>36.659999999999997</v>
      </c>
      <c r="K359">
        <v>38.22</v>
      </c>
      <c r="L359">
        <v>35.1</v>
      </c>
      <c r="M359">
        <v>38.61</v>
      </c>
      <c r="N359">
        <v>38.61</v>
      </c>
      <c r="O359">
        <v>39</v>
      </c>
    </row>
    <row r="360" spans="1:15" x14ac:dyDescent="0.25">
      <c r="A360" t="s">
        <v>215</v>
      </c>
      <c r="B360" t="s">
        <v>443</v>
      </c>
      <c r="C360" s="16">
        <v>85018</v>
      </c>
      <c r="D360">
        <v>42</v>
      </c>
      <c r="E360" s="2">
        <f t="shared" si="28"/>
        <v>37.800000000000004</v>
      </c>
      <c r="F360">
        <v>42</v>
      </c>
      <c r="G360">
        <f t="shared" si="29"/>
        <v>42</v>
      </c>
      <c r="H360">
        <v>39.479999999999997</v>
      </c>
      <c r="I360">
        <v>41.16</v>
      </c>
      <c r="J360">
        <v>39.479999999999997</v>
      </c>
      <c r="K360">
        <v>41.16</v>
      </c>
      <c r="L360">
        <v>37.799999999999997</v>
      </c>
      <c r="M360">
        <v>41.58</v>
      </c>
      <c r="N360">
        <v>41.58</v>
      </c>
      <c r="O360">
        <v>42</v>
      </c>
    </row>
    <row r="361" spans="1:15" x14ac:dyDescent="0.25">
      <c r="A361" t="s">
        <v>215</v>
      </c>
      <c r="B361" t="s">
        <v>444</v>
      </c>
      <c r="C361" s="16">
        <v>85025</v>
      </c>
      <c r="D361">
        <v>15</v>
      </c>
      <c r="E361" s="2">
        <f t="shared" si="28"/>
        <v>13.5</v>
      </c>
      <c r="F361">
        <v>15</v>
      </c>
      <c r="G361">
        <f t="shared" si="29"/>
        <v>15</v>
      </c>
      <c r="H361">
        <v>14.1</v>
      </c>
      <c r="I361">
        <v>14.7</v>
      </c>
      <c r="J361">
        <v>14.1</v>
      </c>
      <c r="K361">
        <v>14.7</v>
      </c>
      <c r="L361">
        <v>13.5</v>
      </c>
      <c r="M361">
        <v>14.85</v>
      </c>
      <c r="N361">
        <v>14.85</v>
      </c>
      <c r="O361">
        <v>15</v>
      </c>
    </row>
    <row r="362" spans="1:15" x14ac:dyDescent="0.25">
      <c r="A362" t="s">
        <v>215</v>
      </c>
      <c r="B362" t="s">
        <v>445</v>
      </c>
      <c r="C362" s="16">
        <v>85025</v>
      </c>
      <c r="D362">
        <v>105</v>
      </c>
      <c r="E362" s="2">
        <f t="shared" si="28"/>
        <v>94.5</v>
      </c>
      <c r="F362">
        <v>105</v>
      </c>
      <c r="G362">
        <f t="shared" si="29"/>
        <v>105</v>
      </c>
      <c r="H362">
        <v>98.7</v>
      </c>
      <c r="I362">
        <v>102.9</v>
      </c>
      <c r="J362">
        <v>98.7</v>
      </c>
      <c r="K362">
        <v>102.9</v>
      </c>
      <c r="L362">
        <v>94.5</v>
      </c>
      <c r="M362">
        <v>103.95</v>
      </c>
      <c r="N362">
        <v>103.95</v>
      </c>
      <c r="O362">
        <v>105</v>
      </c>
    </row>
    <row r="363" spans="1:15" x14ac:dyDescent="0.25">
      <c r="A363" t="s">
        <v>215</v>
      </c>
      <c r="B363" t="s">
        <v>446</v>
      </c>
      <c r="C363" s="16">
        <v>85027</v>
      </c>
      <c r="D363">
        <v>88</v>
      </c>
      <c r="E363" s="2">
        <f t="shared" si="28"/>
        <v>79.2</v>
      </c>
      <c r="F363">
        <v>88</v>
      </c>
      <c r="G363">
        <f t="shared" si="29"/>
        <v>88</v>
      </c>
      <c r="H363">
        <v>82.72</v>
      </c>
      <c r="I363">
        <v>86.24</v>
      </c>
      <c r="J363">
        <v>82.72</v>
      </c>
      <c r="K363">
        <v>86.24</v>
      </c>
      <c r="L363">
        <v>79.2</v>
      </c>
      <c r="M363">
        <v>87.12</v>
      </c>
      <c r="N363">
        <v>87.12</v>
      </c>
      <c r="O363">
        <v>88</v>
      </c>
    </row>
    <row r="364" spans="1:15" x14ac:dyDescent="0.25">
      <c r="A364" t="s">
        <v>215</v>
      </c>
      <c r="B364" t="s">
        <v>447</v>
      </c>
      <c r="C364" s="16">
        <v>85041</v>
      </c>
      <c r="D364">
        <v>18</v>
      </c>
      <c r="E364" s="2">
        <f t="shared" si="28"/>
        <v>16.2</v>
      </c>
      <c r="F364">
        <v>18</v>
      </c>
      <c r="G364">
        <f t="shared" si="29"/>
        <v>18</v>
      </c>
      <c r="H364">
        <v>16.920000000000002</v>
      </c>
      <c r="I364">
        <v>17.64</v>
      </c>
      <c r="J364">
        <v>16.920000000000002</v>
      </c>
      <c r="K364">
        <v>17.64</v>
      </c>
      <c r="L364">
        <v>16.2</v>
      </c>
      <c r="M364">
        <v>17.82</v>
      </c>
      <c r="N364">
        <v>17.82</v>
      </c>
      <c r="O364">
        <v>18</v>
      </c>
    </row>
    <row r="365" spans="1:15" x14ac:dyDescent="0.25">
      <c r="A365" t="s">
        <v>215</v>
      </c>
      <c r="B365" t="s">
        <v>448</v>
      </c>
      <c r="C365" s="16">
        <v>85045</v>
      </c>
      <c r="D365">
        <v>19</v>
      </c>
      <c r="E365" s="2">
        <f t="shared" si="28"/>
        <v>17.100000000000001</v>
      </c>
      <c r="F365">
        <v>19</v>
      </c>
      <c r="G365">
        <f t="shared" si="29"/>
        <v>19</v>
      </c>
      <c r="H365">
        <v>17.86</v>
      </c>
      <c r="I365">
        <v>18.62</v>
      </c>
      <c r="J365">
        <v>17.86</v>
      </c>
      <c r="K365">
        <v>18.62</v>
      </c>
      <c r="L365">
        <v>17.100000000000001</v>
      </c>
      <c r="M365">
        <v>18.809999999999999</v>
      </c>
      <c r="N365">
        <v>18.809999999999999</v>
      </c>
      <c r="O365">
        <v>19</v>
      </c>
    </row>
    <row r="366" spans="1:15" x14ac:dyDescent="0.25">
      <c r="A366" t="s">
        <v>215</v>
      </c>
      <c r="B366" t="s">
        <v>449</v>
      </c>
      <c r="C366" s="16">
        <v>85048</v>
      </c>
      <c r="D366">
        <v>25</v>
      </c>
      <c r="E366" s="2">
        <f t="shared" si="28"/>
        <v>22.5</v>
      </c>
      <c r="F366">
        <v>25</v>
      </c>
      <c r="G366">
        <f t="shared" si="29"/>
        <v>25</v>
      </c>
      <c r="H366">
        <v>23.5</v>
      </c>
      <c r="I366">
        <v>24.5</v>
      </c>
      <c r="J366">
        <v>23.5</v>
      </c>
      <c r="K366">
        <v>24.5</v>
      </c>
      <c r="L366">
        <v>22.5</v>
      </c>
      <c r="M366">
        <v>24.75</v>
      </c>
      <c r="N366">
        <v>24.75</v>
      </c>
      <c r="O366">
        <v>25</v>
      </c>
    </row>
    <row r="367" spans="1:15" x14ac:dyDescent="0.25">
      <c r="A367" t="s">
        <v>215</v>
      </c>
      <c r="B367" t="s">
        <v>450</v>
      </c>
      <c r="C367" s="16">
        <v>85049</v>
      </c>
      <c r="D367">
        <v>57</v>
      </c>
      <c r="E367" s="2">
        <f t="shared" si="28"/>
        <v>51.300000000000004</v>
      </c>
      <c r="F367">
        <v>57</v>
      </c>
      <c r="G367">
        <f t="shared" si="29"/>
        <v>57</v>
      </c>
      <c r="H367">
        <v>53.58</v>
      </c>
      <c r="I367">
        <v>55.86</v>
      </c>
      <c r="J367">
        <v>53.58</v>
      </c>
      <c r="K367">
        <v>55.86</v>
      </c>
      <c r="L367">
        <v>51.3</v>
      </c>
      <c r="M367">
        <v>56.43</v>
      </c>
      <c r="N367">
        <v>56.43</v>
      </c>
      <c r="O367">
        <v>57</v>
      </c>
    </row>
    <row r="368" spans="1:15" x14ac:dyDescent="0.25">
      <c r="A368" t="s">
        <v>215</v>
      </c>
      <c r="B368" t="s">
        <v>451</v>
      </c>
      <c r="C368" s="16">
        <v>85300</v>
      </c>
      <c r="D368">
        <v>123</v>
      </c>
      <c r="E368" s="2">
        <f t="shared" si="28"/>
        <v>110.7</v>
      </c>
      <c r="F368">
        <v>123</v>
      </c>
      <c r="G368">
        <f t="shared" si="29"/>
        <v>123</v>
      </c>
      <c r="H368">
        <v>115.62</v>
      </c>
      <c r="I368">
        <v>120.54</v>
      </c>
      <c r="J368">
        <v>115.62</v>
      </c>
      <c r="K368">
        <v>120.54</v>
      </c>
      <c r="L368">
        <v>110.7</v>
      </c>
      <c r="M368">
        <v>121.77</v>
      </c>
      <c r="N368">
        <v>121.77</v>
      </c>
      <c r="O368">
        <v>123</v>
      </c>
    </row>
    <row r="369" spans="1:15" x14ac:dyDescent="0.25">
      <c r="A369" t="s">
        <v>215</v>
      </c>
      <c r="B369" t="s">
        <v>452</v>
      </c>
      <c r="C369" s="16">
        <v>85301</v>
      </c>
      <c r="D369">
        <v>121.5</v>
      </c>
      <c r="E369" s="2">
        <f t="shared" si="28"/>
        <v>109.35000000000001</v>
      </c>
      <c r="F369">
        <v>121.5</v>
      </c>
      <c r="G369">
        <f t="shared" si="29"/>
        <v>121.5</v>
      </c>
      <c r="H369">
        <v>114.21</v>
      </c>
      <c r="I369">
        <v>119.07</v>
      </c>
      <c r="J369">
        <v>114.21</v>
      </c>
      <c r="K369">
        <v>119.07</v>
      </c>
      <c r="L369">
        <v>109.35</v>
      </c>
      <c r="M369">
        <v>120.285</v>
      </c>
      <c r="N369">
        <v>120.285</v>
      </c>
      <c r="O369">
        <v>121.5</v>
      </c>
    </row>
    <row r="370" spans="1:15" x14ac:dyDescent="0.25">
      <c r="A370" t="s">
        <v>215</v>
      </c>
      <c r="B370" t="s">
        <v>453</v>
      </c>
      <c r="C370" s="16">
        <v>85302</v>
      </c>
      <c r="D370">
        <v>121.5</v>
      </c>
      <c r="E370" s="2">
        <f t="shared" si="28"/>
        <v>109.35000000000001</v>
      </c>
      <c r="F370">
        <v>121.5</v>
      </c>
      <c r="G370">
        <f t="shared" si="29"/>
        <v>121.5</v>
      </c>
      <c r="H370">
        <v>114.21</v>
      </c>
      <c r="I370">
        <v>119.07</v>
      </c>
      <c r="J370">
        <v>114.21</v>
      </c>
      <c r="K370">
        <v>119.07</v>
      </c>
      <c r="L370">
        <v>109.35</v>
      </c>
      <c r="M370">
        <v>120.285</v>
      </c>
      <c r="N370">
        <v>120.285</v>
      </c>
      <c r="O370">
        <v>121.5</v>
      </c>
    </row>
    <row r="371" spans="1:15" x14ac:dyDescent="0.25">
      <c r="A371" t="s">
        <v>215</v>
      </c>
      <c r="B371" t="s">
        <v>454</v>
      </c>
      <c r="C371" s="16">
        <v>85303</v>
      </c>
      <c r="D371">
        <v>118</v>
      </c>
      <c r="E371" s="2">
        <f t="shared" si="28"/>
        <v>106.2</v>
      </c>
      <c r="F371">
        <v>118</v>
      </c>
      <c r="G371">
        <f t="shared" si="29"/>
        <v>118</v>
      </c>
      <c r="H371">
        <v>110.92</v>
      </c>
      <c r="I371">
        <v>115.64</v>
      </c>
      <c r="J371">
        <v>110.92</v>
      </c>
      <c r="K371">
        <v>115.64</v>
      </c>
      <c r="L371">
        <v>106.2</v>
      </c>
      <c r="M371">
        <v>116.82</v>
      </c>
      <c r="N371">
        <v>116.82</v>
      </c>
      <c r="O371">
        <v>118</v>
      </c>
    </row>
    <row r="372" spans="1:15" x14ac:dyDescent="0.25">
      <c r="A372" t="s">
        <v>215</v>
      </c>
      <c r="B372" t="s">
        <v>455</v>
      </c>
      <c r="C372" s="16">
        <v>85305</v>
      </c>
      <c r="D372">
        <v>147</v>
      </c>
      <c r="E372" s="2">
        <f t="shared" si="28"/>
        <v>132.30000000000001</v>
      </c>
      <c r="F372">
        <v>147</v>
      </c>
      <c r="G372">
        <f t="shared" si="29"/>
        <v>147</v>
      </c>
      <c r="H372">
        <v>138.18</v>
      </c>
      <c r="I372">
        <v>144.06</v>
      </c>
      <c r="J372">
        <v>138.18</v>
      </c>
      <c r="K372">
        <v>144.06</v>
      </c>
      <c r="L372">
        <v>132.30000000000001</v>
      </c>
      <c r="M372">
        <v>145.53</v>
      </c>
      <c r="N372">
        <v>145.53</v>
      </c>
      <c r="O372">
        <v>147</v>
      </c>
    </row>
    <row r="373" spans="1:15" x14ac:dyDescent="0.25">
      <c r="A373" t="s">
        <v>215</v>
      </c>
      <c r="B373" t="s">
        <v>456</v>
      </c>
      <c r="C373" s="16">
        <v>85384</v>
      </c>
      <c r="D373">
        <v>35</v>
      </c>
      <c r="E373" s="2">
        <f t="shared" si="28"/>
        <v>31.5</v>
      </c>
      <c r="F373">
        <v>35</v>
      </c>
      <c r="G373">
        <f t="shared" si="29"/>
        <v>35</v>
      </c>
      <c r="H373">
        <v>32.9</v>
      </c>
      <c r="I373">
        <v>34.299999999999997</v>
      </c>
      <c r="J373">
        <v>32.9</v>
      </c>
      <c r="K373">
        <v>34.299999999999997</v>
      </c>
      <c r="L373">
        <v>31.5</v>
      </c>
      <c r="M373">
        <v>34.65</v>
      </c>
      <c r="N373">
        <v>34.65</v>
      </c>
      <c r="O373">
        <v>35</v>
      </c>
    </row>
    <row r="374" spans="1:15" x14ac:dyDescent="0.25">
      <c r="A374" t="s">
        <v>215</v>
      </c>
      <c r="B374" t="s">
        <v>457</v>
      </c>
      <c r="C374" s="16">
        <v>85520</v>
      </c>
      <c r="D374">
        <v>197</v>
      </c>
      <c r="E374" s="2">
        <f t="shared" si="28"/>
        <v>177.3</v>
      </c>
      <c r="F374">
        <v>197</v>
      </c>
      <c r="G374">
        <f t="shared" si="29"/>
        <v>197</v>
      </c>
      <c r="H374">
        <v>185.18</v>
      </c>
      <c r="I374">
        <v>193.06</v>
      </c>
      <c r="J374">
        <v>185.18</v>
      </c>
      <c r="K374">
        <v>193.06</v>
      </c>
      <c r="L374">
        <v>177.3</v>
      </c>
      <c r="M374">
        <v>195.03</v>
      </c>
      <c r="N374">
        <v>195.03</v>
      </c>
      <c r="O374">
        <v>197</v>
      </c>
    </row>
    <row r="375" spans="1:15" x14ac:dyDescent="0.25">
      <c r="A375" t="s">
        <v>215</v>
      </c>
      <c r="B375" t="s">
        <v>458</v>
      </c>
      <c r="C375" s="16">
        <v>85610</v>
      </c>
      <c r="D375">
        <v>63</v>
      </c>
      <c r="E375" s="2">
        <f t="shared" si="28"/>
        <v>56.7</v>
      </c>
      <c r="F375">
        <v>63</v>
      </c>
      <c r="G375">
        <f t="shared" si="29"/>
        <v>63</v>
      </c>
      <c r="H375">
        <v>59.22</v>
      </c>
      <c r="I375">
        <v>61.74</v>
      </c>
      <c r="J375">
        <v>59.22</v>
      </c>
      <c r="K375">
        <v>61.74</v>
      </c>
      <c r="L375">
        <v>56.7</v>
      </c>
      <c r="M375">
        <v>62.37</v>
      </c>
      <c r="N375">
        <v>62.37</v>
      </c>
      <c r="O375">
        <v>63</v>
      </c>
    </row>
    <row r="376" spans="1:15" x14ac:dyDescent="0.25">
      <c r="A376" t="s">
        <v>215</v>
      </c>
      <c r="B376" t="s">
        <v>459</v>
      </c>
      <c r="C376" s="16">
        <v>85613</v>
      </c>
      <c r="D376">
        <v>37</v>
      </c>
      <c r="E376" s="2">
        <f t="shared" si="28"/>
        <v>33.300000000000004</v>
      </c>
      <c r="F376">
        <v>37</v>
      </c>
      <c r="G376">
        <f t="shared" si="29"/>
        <v>37</v>
      </c>
      <c r="H376">
        <v>34.78</v>
      </c>
      <c r="I376">
        <v>36.26</v>
      </c>
      <c r="J376">
        <v>34.78</v>
      </c>
      <c r="K376">
        <v>36.26</v>
      </c>
      <c r="L376">
        <v>33.299999999999997</v>
      </c>
      <c r="M376">
        <v>36.630000000000003</v>
      </c>
      <c r="N376">
        <v>36.630000000000003</v>
      </c>
      <c r="O376">
        <v>37</v>
      </c>
    </row>
    <row r="377" spans="1:15" x14ac:dyDescent="0.25">
      <c r="A377" t="s">
        <v>215</v>
      </c>
      <c r="B377" t="s">
        <v>460</v>
      </c>
      <c r="C377" s="16">
        <v>85652</v>
      </c>
      <c r="D377">
        <v>63</v>
      </c>
      <c r="E377" s="2">
        <f t="shared" si="28"/>
        <v>56.7</v>
      </c>
      <c r="F377">
        <v>63</v>
      </c>
      <c r="G377">
        <f t="shared" si="29"/>
        <v>63</v>
      </c>
      <c r="H377">
        <v>59.22</v>
      </c>
      <c r="I377">
        <v>61.74</v>
      </c>
      <c r="J377">
        <v>59.22</v>
      </c>
      <c r="K377">
        <v>61.74</v>
      </c>
      <c r="L377">
        <v>56.7</v>
      </c>
      <c r="M377">
        <v>62.37</v>
      </c>
      <c r="N377">
        <v>62.37</v>
      </c>
      <c r="O377">
        <v>63</v>
      </c>
    </row>
    <row r="378" spans="1:15" x14ac:dyDescent="0.25">
      <c r="A378" t="s">
        <v>215</v>
      </c>
      <c r="B378" t="s">
        <v>461</v>
      </c>
      <c r="C378" s="16">
        <v>85730</v>
      </c>
      <c r="D378">
        <v>91</v>
      </c>
      <c r="E378" s="2">
        <f t="shared" si="28"/>
        <v>81.900000000000006</v>
      </c>
      <c r="F378">
        <v>91</v>
      </c>
      <c r="G378">
        <f t="shared" si="29"/>
        <v>91</v>
      </c>
      <c r="H378">
        <v>85.54</v>
      </c>
      <c r="I378">
        <v>89.18</v>
      </c>
      <c r="J378">
        <v>85.54</v>
      </c>
      <c r="K378">
        <v>89.18</v>
      </c>
      <c r="L378">
        <v>81.900000000000006</v>
      </c>
      <c r="M378">
        <v>90.09</v>
      </c>
      <c r="N378">
        <v>90.09</v>
      </c>
      <c r="O378">
        <v>91</v>
      </c>
    </row>
    <row r="379" spans="1:15" x14ac:dyDescent="0.25">
      <c r="A379" t="s">
        <v>215</v>
      </c>
      <c r="B379" t="s">
        <v>462</v>
      </c>
      <c r="C379" s="16">
        <v>85730</v>
      </c>
      <c r="D379">
        <v>37</v>
      </c>
      <c r="E379" s="2">
        <f t="shared" si="28"/>
        <v>33.300000000000004</v>
      </c>
      <c r="F379">
        <v>37</v>
      </c>
      <c r="G379">
        <f t="shared" si="29"/>
        <v>37</v>
      </c>
      <c r="H379">
        <v>34.78</v>
      </c>
      <c r="I379">
        <v>36.26</v>
      </c>
      <c r="J379">
        <v>34.78</v>
      </c>
      <c r="K379">
        <v>36.26</v>
      </c>
      <c r="L379">
        <v>33.299999999999997</v>
      </c>
      <c r="M379">
        <v>36.630000000000003</v>
      </c>
      <c r="N379">
        <v>36.630000000000003</v>
      </c>
      <c r="O379">
        <v>37</v>
      </c>
    </row>
    <row r="380" spans="1:15" x14ac:dyDescent="0.25">
      <c r="A380" t="s">
        <v>215</v>
      </c>
      <c r="B380" t="s">
        <v>463</v>
      </c>
      <c r="C380" s="16">
        <v>85999</v>
      </c>
      <c r="D380">
        <v>73</v>
      </c>
      <c r="E380" s="2">
        <f t="shared" si="28"/>
        <v>65.7</v>
      </c>
      <c r="F380">
        <v>73</v>
      </c>
      <c r="G380">
        <f t="shared" si="29"/>
        <v>73</v>
      </c>
      <c r="H380">
        <v>68.62</v>
      </c>
      <c r="I380">
        <v>71.540000000000006</v>
      </c>
      <c r="J380">
        <v>68.62</v>
      </c>
      <c r="K380">
        <v>71.540000000000006</v>
      </c>
      <c r="L380">
        <v>65.7</v>
      </c>
      <c r="M380">
        <v>72.27</v>
      </c>
      <c r="N380">
        <v>72.27</v>
      </c>
      <c r="O380">
        <v>73</v>
      </c>
    </row>
    <row r="381" spans="1:15" x14ac:dyDescent="0.25">
      <c r="A381" t="s">
        <v>215</v>
      </c>
      <c r="B381" t="s">
        <v>464</v>
      </c>
      <c r="C381" s="16">
        <v>86021</v>
      </c>
      <c r="D381">
        <v>408</v>
      </c>
      <c r="E381" s="2">
        <f t="shared" si="28"/>
        <v>367.2</v>
      </c>
      <c r="F381">
        <v>408</v>
      </c>
      <c r="G381">
        <f t="shared" si="29"/>
        <v>408</v>
      </c>
      <c r="H381">
        <v>383.52</v>
      </c>
      <c r="I381">
        <v>399.84</v>
      </c>
      <c r="J381">
        <v>383.52</v>
      </c>
      <c r="K381">
        <v>399.84</v>
      </c>
      <c r="L381">
        <v>367.2</v>
      </c>
      <c r="M381">
        <v>403.92</v>
      </c>
      <c r="N381">
        <v>403.92</v>
      </c>
      <c r="O381">
        <v>408</v>
      </c>
    </row>
    <row r="382" spans="1:15" x14ac:dyDescent="0.25">
      <c r="A382" t="s">
        <v>215</v>
      </c>
      <c r="B382" t="s">
        <v>465</v>
      </c>
      <c r="C382" s="16">
        <v>86038</v>
      </c>
      <c r="D382">
        <v>18</v>
      </c>
      <c r="E382" s="2">
        <f t="shared" si="28"/>
        <v>16.2</v>
      </c>
      <c r="F382">
        <v>18</v>
      </c>
      <c r="G382">
        <f t="shared" si="29"/>
        <v>18</v>
      </c>
      <c r="H382">
        <v>16.920000000000002</v>
      </c>
      <c r="I382">
        <v>17.64</v>
      </c>
      <c r="J382">
        <v>16.920000000000002</v>
      </c>
      <c r="K382">
        <v>17.64</v>
      </c>
      <c r="L382">
        <v>16.2</v>
      </c>
      <c r="M382">
        <v>17.82</v>
      </c>
      <c r="N382">
        <v>17.82</v>
      </c>
      <c r="O382">
        <v>18</v>
      </c>
    </row>
    <row r="383" spans="1:15" x14ac:dyDescent="0.25">
      <c r="A383" t="s">
        <v>215</v>
      </c>
      <c r="B383" t="s">
        <v>466</v>
      </c>
      <c r="C383" s="16">
        <v>86060</v>
      </c>
      <c r="D383">
        <v>31</v>
      </c>
      <c r="E383" s="2">
        <f t="shared" si="28"/>
        <v>27.900000000000002</v>
      </c>
      <c r="F383">
        <v>31</v>
      </c>
      <c r="G383">
        <f t="shared" si="29"/>
        <v>31</v>
      </c>
      <c r="H383">
        <v>29.14</v>
      </c>
      <c r="I383">
        <v>30.38</v>
      </c>
      <c r="J383">
        <v>29.14</v>
      </c>
      <c r="K383">
        <v>30.38</v>
      </c>
      <c r="L383">
        <v>27.9</v>
      </c>
      <c r="M383">
        <v>30.69</v>
      </c>
      <c r="N383">
        <v>30.69</v>
      </c>
      <c r="O383">
        <v>31</v>
      </c>
    </row>
    <row r="384" spans="1:15" x14ac:dyDescent="0.25">
      <c r="A384" t="s">
        <v>215</v>
      </c>
      <c r="B384" t="s">
        <v>467</v>
      </c>
      <c r="C384" s="16">
        <v>86140</v>
      </c>
      <c r="D384">
        <v>76</v>
      </c>
      <c r="E384" s="2">
        <f t="shared" si="28"/>
        <v>68.400000000000006</v>
      </c>
      <c r="F384">
        <v>76</v>
      </c>
      <c r="G384">
        <f t="shared" si="29"/>
        <v>76</v>
      </c>
      <c r="H384">
        <v>71.44</v>
      </c>
      <c r="I384">
        <v>74.48</v>
      </c>
      <c r="J384">
        <v>71.44</v>
      </c>
      <c r="K384">
        <v>74.48</v>
      </c>
      <c r="L384">
        <v>68.400000000000006</v>
      </c>
      <c r="M384">
        <v>75.239999999999995</v>
      </c>
      <c r="N384">
        <v>75.239999999999995</v>
      </c>
      <c r="O384">
        <v>76</v>
      </c>
    </row>
    <row r="385" spans="1:15" x14ac:dyDescent="0.25">
      <c r="A385" t="s">
        <v>215</v>
      </c>
      <c r="B385" t="s">
        <v>468</v>
      </c>
      <c r="C385" s="16">
        <v>86141</v>
      </c>
      <c r="D385">
        <v>56</v>
      </c>
      <c r="E385" s="2">
        <f t="shared" si="28"/>
        <v>50.4</v>
      </c>
      <c r="F385">
        <v>56</v>
      </c>
      <c r="G385">
        <f t="shared" si="29"/>
        <v>56</v>
      </c>
      <c r="H385">
        <v>52.64</v>
      </c>
      <c r="I385">
        <v>54.88</v>
      </c>
      <c r="J385">
        <v>52.64</v>
      </c>
      <c r="K385">
        <v>54.88</v>
      </c>
      <c r="L385">
        <v>50.4</v>
      </c>
      <c r="M385">
        <v>55.44</v>
      </c>
      <c r="N385">
        <v>55.44</v>
      </c>
      <c r="O385">
        <v>56</v>
      </c>
    </row>
    <row r="386" spans="1:15" x14ac:dyDescent="0.25">
      <c r="A386" t="s">
        <v>215</v>
      </c>
      <c r="B386" t="s">
        <v>469</v>
      </c>
      <c r="C386" s="16">
        <v>86146</v>
      </c>
      <c r="D386">
        <v>182.5</v>
      </c>
      <c r="E386" s="2">
        <f t="shared" ref="E386:E449" si="30">D386*0.9</f>
        <v>164.25</v>
      </c>
      <c r="F386">
        <v>182.5</v>
      </c>
      <c r="G386">
        <f t="shared" si="29"/>
        <v>182.5</v>
      </c>
      <c r="H386">
        <v>171.55</v>
      </c>
      <c r="I386">
        <v>178.85</v>
      </c>
      <c r="J386">
        <v>171.55</v>
      </c>
      <c r="K386">
        <v>178.85</v>
      </c>
      <c r="L386">
        <v>164.25</v>
      </c>
      <c r="M386">
        <v>180.67500000000001</v>
      </c>
      <c r="N386">
        <v>180.67500000000001</v>
      </c>
      <c r="O386">
        <v>182.5</v>
      </c>
    </row>
    <row r="387" spans="1:15" x14ac:dyDescent="0.25">
      <c r="A387" t="s">
        <v>215</v>
      </c>
      <c r="B387" t="s">
        <v>470</v>
      </c>
      <c r="C387" s="16">
        <v>86147</v>
      </c>
      <c r="D387">
        <v>103</v>
      </c>
      <c r="E387" s="2">
        <f t="shared" si="30"/>
        <v>92.7</v>
      </c>
      <c r="F387">
        <v>103</v>
      </c>
      <c r="G387">
        <f t="shared" si="29"/>
        <v>103</v>
      </c>
      <c r="H387">
        <v>96.82</v>
      </c>
      <c r="I387">
        <v>100.94</v>
      </c>
      <c r="J387">
        <v>96.82</v>
      </c>
      <c r="K387">
        <v>100.94</v>
      </c>
      <c r="L387">
        <v>92.7</v>
      </c>
      <c r="M387">
        <v>101.97</v>
      </c>
      <c r="N387">
        <v>101.97</v>
      </c>
      <c r="O387">
        <v>103</v>
      </c>
    </row>
    <row r="388" spans="1:15" x14ac:dyDescent="0.25">
      <c r="A388" t="s">
        <v>215</v>
      </c>
      <c r="B388" t="s">
        <v>471</v>
      </c>
      <c r="C388" s="16">
        <v>86160</v>
      </c>
      <c r="D388">
        <v>76</v>
      </c>
      <c r="E388" s="2">
        <f t="shared" si="30"/>
        <v>68.400000000000006</v>
      </c>
      <c r="F388">
        <v>76</v>
      </c>
      <c r="G388">
        <f t="shared" ref="G388:G451" si="31">D388</f>
        <v>76</v>
      </c>
      <c r="H388">
        <v>71.44</v>
      </c>
      <c r="I388">
        <v>74.48</v>
      </c>
      <c r="J388">
        <v>71.44</v>
      </c>
      <c r="K388">
        <v>74.48</v>
      </c>
      <c r="L388">
        <v>68.400000000000006</v>
      </c>
      <c r="M388">
        <v>75.239999999999995</v>
      </c>
      <c r="N388">
        <v>75.239999999999995</v>
      </c>
      <c r="O388">
        <v>76</v>
      </c>
    </row>
    <row r="389" spans="1:15" x14ac:dyDescent="0.25">
      <c r="A389" t="s">
        <v>215</v>
      </c>
      <c r="B389" t="s">
        <v>472</v>
      </c>
      <c r="C389" s="16">
        <v>86160</v>
      </c>
      <c r="D389">
        <v>76</v>
      </c>
      <c r="E389" s="2">
        <f t="shared" si="30"/>
        <v>68.400000000000006</v>
      </c>
      <c r="F389">
        <v>76</v>
      </c>
      <c r="G389">
        <f t="shared" si="31"/>
        <v>76</v>
      </c>
      <c r="H389">
        <v>71.44</v>
      </c>
      <c r="I389">
        <v>74.48</v>
      </c>
      <c r="J389">
        <v>71.44</v>
      </c>
      <c r="K389">
        <v>74.48</v>
      </c>
      <c r="L389">
        <v>68.400000000000006</v>
      </c>
      <c r="M389">
        <v>75.239999999999995</v>
      </c>
      <c r="N389">
        <v>75.239999999999995</v>
      </c>
      <c r="O389">
        <v>76</v>
      </c>
    </row>
    <row r="390" spans="1:15" x14ac:dyDescent="0.25">
      <c r="A390" t="s">
        <v>215</v>
      </c>
      <c r="B390" t="s">
        <v>473</v>
      </c>
      <c r="C390" s="16">
        <v>86160</v>
      </c>
      <c r="D390">
        <v>47</v>
      </c>
      <c r="E390" s="2">
        <f t="shared" si="30"/>
        <v>42.300000000000004</v>
      </c>
      <c r="F390">
        <v>47</v>
      </c>
      <c r="G390">
        <f t="shared" si="31"/>
        <v>47</v>
      </c>
      <c r="H390">
        <v>44.18</v>
      </c>
      <c r="I390">
        <v>46.06</v>
      </c>
      <c r="J390">
        <v>44.18</v>
      </c>
      <c r="K390">
        <v>46.06</v>
      </c>
      <c r="L390">
        <v>42.3</v>
      </c>
      <c r="M390">
        <v>46.53</v>
      </c>
      <c r="N390">
        <v>46.53</v>
      </c>
      <c r="O390">
        <v>47</v>
      </c>
    </row>
    <row r="391" spans="1:15" x14ac:dyDescent="0.25">
      <c r="A391" t="s">
        <v>215</v>
      </c>
      <c r="B391" t="s">
        <v>474</v>
      </c>
      <c r="C391" s="16">
        <v>86160</v>
      </c>
      <c r="D391">
        <v>47</v>
      </c>
      <c r="E391" s="2">
        <f t="shared" si="30"/>
        <v>42.300000000000004</v>
      </c>
      <c r="F391">
        <v>47</v>
      </c>
      <c r="G391">
        <f t="shared" si="31"/>
        <v>47</v>
      </c>
      <c r="H391">
        <v>44.18</v>
      </c>
      <c r="I391">
        <v>46.06</v>
      </c>
      <c r="J391">
        <v>44.18</v>
      </c>
      <c r="K391">
        <v>46.06</v>
      </c>
      <c r="L391">
        <v>42.3</v>
      </c>
      <c r="M391">
        <v>46.53</v>
      </c>
      <c r="N391">
        <v>46.53</v>
      </c>
      <c r="O391">
        <v>47</v>
      </c>
    </row>
    <row r="392" spans="1:15" x14ac:dyDescent="0.25">
      <c r="A392" t="s">
        <v>215</v>
      </c>
      <c r="B392" t="s">
        <v>475</v>
      </c>
      <c r="C392" s="16">
        <v>86160</v>
      </c>
      <c r="D392">
        <v>76</v>
      </c>
      <c r="E392" s="2">
        <f t="shared" si="30"/>
        <v>68.400000000000006</v>
      </c>
      <c r="F392">
        <v>76</v>
      </c>
      <c r="G392">
        <f t="shared" si="31"/>
        <v>76</v>
      </c>
      <c r="H392">
        <v>71.44</v>
      </c>
      <c r="I392">
        <v>74.48</v>
      </c>
      <c r="J392">
        <v>71.44</v>
      </c>
      <c r="K392">
        <v>74.48</v>
      </c>
      <c r="L392">
        <v>68.400000000000006</v>
      </c>
      <c r="M392">
        <v>75.239999999999995</v>
      </c>
      <c r="N392">
        <v>75.239999999999995</v>
      </c>
      <c r="O392">
        <v>76</v>
      </c>
    </row>
    <row r="393" spans="1:15" x14ac:dyDescent="0.25">
      <c r="A393" t="s">
        <v>215</v>
      </c>
      <c r="B393" t="s">
        <v>476</v>
      </c>
      <c r="C393" s="16">
        <v>86162</v>
      </c>
      <c r="D393">
        <v>84</v>
      </c>
      <c r="E393" s="2">
        <f t="shared" si="30"/>
        <v>75.600000000000009</v>
      </c>
      <c r="F393">
        <v>84</v>
      </c>
      <c r="G393">
        <f t="shared" si="31"/>
        <v>84</v>
      </c>
      <c r="H393">
        <v>78.959999999999994</v>
      </c>
      <c r="I393">
        <v>82.32</v>
      </c>
      <c r="J393">
        <v>78.959999999999994</v>
      </c>
      <c r="K393">
        <v>82.32</v>
      </c>
      <c r="L393">
        <v>75.599999999999994</v>
      </c>
      <c r="M393">
        <v>83.16</v>
      </c>
      <c r="N393">
        <v>83.16</v>
      </c>
      <c r="O393">
        <v>84</v>
      </c>
    </row>
    <row r="394" spans="1:15" x14ac:dyDescent="0.25">
      <c r="A394" t="s">
        <v>215</v>
      </c>
      <c r="B394" t="s">
        <v>477</v>
      </c>
      <c r="C394" s="16">
        <v>86162</v>
      </c>
      <c r="D394">
        <v>76</v>
      </c>
      <c r="E394" s="2">
        <f t="shared" si="30"/>
        <v>68.400000000000006</v>
      </c>
      <c r="F394">
        <v>76</v>
      </c>
      <c r="G394">
        <f t="shared" si="31"/>
        <v>76</v>
      </c>
      <c r="H394">
        <v>71.44</v>
      </c>
      <c r="I394">
        <v>74.48</v>
      </c>
      <c r="J394">
        <v>71.44</v>
      </c>
      <c r="K394">
        <v>74.48</v>
      </c>
      <c r="L394">
        <v>68.400000000000006</v>
      </c>
      <c r="M394">
        <v>75.239999999999995</v>
      </c>
      <c r="N394">
        <v>75.239999999999995</v>
      </c>
      <c r="O394">
        <v>76</v>
      </c>
    </row>
    <row r="395" spans="1:15" x14ac:dyDescent="0.25">
      <c r="A395" t="s">
        <v>215</v>
      </c>
      <c r="B395" t="s">
        <v>478</v>
      </c>
      <c r="C395" s="16">
        <v>86200</v>
      </c>
      <c r="D395">
        <v>113</v>
      </c>
      <c r="E395" s="2">
        <f t="shared" si="30"/>
        <v>101.7</v>
      </c>
      <c r="F395">
        <v>113</v>
      </c>
      <c r="G395">
        <f t="shared" si="31"/>
        <v>113</v>
      </c>
      <c r="H395">
        <v>106.22</v>
      </c>
      <c r="I395">
        <v>110.74</v>
      </c>
      <c r="J395">
        <v>106.22</v>
      </c>
      <c r="K395">
        <v>110.74</v>
      </c>
      <c r="L395">
        <v>101.7</v>
      </c>
      <c r="M395">
        <v>111.87</v>
      </c>
      <c r="N395">
        <v>111.87</v>
      </c>
      <c r="O395">
        <v>113</v>
      </c>
    </row>
    <row r="396" spans="1:15" x14ac:dyDescent="0.25">
      <c r="A396" t="s">
        <v>215</v>
      </c>
      <c r="B396" t="s">
        <v>479</v>
      </c>
      <c r="C396" s="16">
        <v>86200</v>
      </c>
      <c r="D396">
        <v>113</v>
      </c>
      <c r="E396" s="2">
        <f t="shared" si="30"/>
        <v>101.7</v>
      </c>
      <c r="F396">
        <v>113</v>
      </c>
      <c r="G396">
        <f t="shared" si="31"/>
        <v>113</v>
      </c>
      <c r="H396">
        <v>106.22</v>
      </c>
      <c r="I396">
        <v>110.74</v>
      </c>
      <c r="J396">
        <v>106.22</v>
      </c>
      <c r="K396">
        <v>110.74</v>
      </c>
      <c r="L396">
        <v>101.7</v>
      </c>
      <c r="M396">
        <v>111.87</v>
      </c>
      <c r="N396">
        <v>111.87</v>
      </c>
      <c r="O396">
        <v>113</v>
      </c>
    </row>
    <row r="397" spans="1:15" x14ac:dyDescent="0.25">
      <c r="A397" t="s">
        <v>215</v>
      </c>
      <c r="B397" t="s">
        <v>480</v>
      </c>
      <c r="C397" s="16">
        <v>86235</v>
      </c>
      <c r="D397">
        <v>38</v>
      </c>
      <c r="E397" s="2">
        <f t="shared" si="30"/>
        <v>34.200000000000003</v>
      </c>
      <c r="F397">
        <v>38</v>
      </c>
      <c r="G397">
        <f t="shared" si="31"/>
        <v>38</v>
      </c>
      <c r="H397">
        <v>35.72</v>
      </c>
      <c r="I397">
        <v>37.24</v>
      </c>
      <c r="J397">
        <v>35.72</v>
      </c>
      <c r="K397">
        <v>37.24</v>
      </c>
      <c r="L397">
        <v>34.200000000000003</v>
      </c>
      <c r="M397">
        <v>37.619999999999997</v>
      </c>
      <c r="N397">
        <v>37.619999999999997</v>
      </c>
      <c r="O397">
        <v>38</v>
      </c>
    </row>
    <row r="398" spans="1:15" x14ac:dyDescent="0.25">
      <c r="A398" t="s">
        <v>215</v>
      </c>
      <c r="B398" t="s">
        <v>481</v>
      </c>
      <c r="C398" s="16">
        <v>86235</v>
      </c>
      <c r="D398">
        <v>38</v>
      </c>
      <c r="E398" s="2">
        <f t="shared" si="30"/>
        <v>34.200000000000003</v>
      </c>
      <c r="F398">
        <v>38</v>
      </c>
      <c r="G398">
        <f t="shared" si="31"/>
        <v>38</v>
      </c>
      <c r="H398">
        <v>35.72</v>
      </c>
      <c r="I398">
        <v>37.24</v>
      </c>
      <c r="J398">
        <v>35.72</v>
      </c>
      <c r="K398">
        <v>37.24</v>
      </c>
      <c r="L398">
        <v>34.200000000000003</v>
      </c>
      <c r="M398">
        <v>37.619999999999997</v>
      </c>
      <c r="N398">
        <v>37.619999999999997</v>
      </c>
      <c r="O398">
        <v>38</v>
      </c>
    </row>
    <row r="399" spans="1:15" x14ac:dyDescent="0.25">
      <c r="A399" t="s">
        <v>215</v>
      </c>
      <c r="B399" t="s">
        <v>482</v>
      </c>
      <c r="C399" s="16">
        <v>86235</v>
      </c>
      <c r="D399">
        <v>46</v>
      </c>
      <c r="E399" s="2">
        <f t="shared" si="30"/>
        <v>41.4</v>
      </c>
      <c r="F399">
        <v>46</v>
      </c>
      <c r="G399">
        <f t="shared" si="31"/>
        <v>46</v>
      </c>
      <c r="H399">
        <v>43.24</v>
      </c>
      <c r="I399">
        <v>45.08</v>
      </c>
      <c r="J399">
        <v>43.24</v>
      </c>
      <c r="K399">
        <v>45.08</v>
      </c>
      <c r="L399">
        <v>41.4</v>
      </c>
      <c r="M399">
        <v>45.54</v>
      </c>
      <c r="N399">
        <v>45.54</v>
      </c>
      <c r="O399">
        <v>46</v>
      </c>
    </row>
    <row r="400" spans="1:15" x14ac:dyDescent="0.25">
      <c r="A400" t="s">
        <v>215</v>
      </c>
      <c r="B400" t="s">
        <v>483</v>
      </c>
      <c r="C400" s="16">
        <v>86235</v>
      </c>
      <c r="D400">
        <v>50</v>
      </c>
      <c r="E400" s="2">
        <f t="shared" si="30"/>
        <v>45</v>
      </c>
      <c r="F400">
        <v>50</v>
      </c>
      <c r="G400">
        <f t="shared" si="31"/>
        <v>50</v>
      </c>
      <c r="H400">
        <v>47</v>
      </c>
      <c r="I400">
        <v>49</v>
      </c>
      <c r="J400">
        <v>47</v>
      </c>
      <c r="K400">
        <v>49</v>
      </c>
      <c r="L400">
        <v>45</v>
      </c>
      <c r="M400">
        <v>49.5</v>
      </c>
      <c r="N400">
        <v>49.5</v>
      </c>
      <c r="O400">
        <v>50</v>
      </c>
    </row>
    <row r="401" spans="1:15" x14ac:dyDescent="0.25">
      <c r="A401" t="s">
        <v>215</v>
      </c>
      <c r="B401" t="s">
        <v>484</v>
      </c>
      <c r="C401" s="16">
        <v>86255</v>
      </c>
      <c r="D401">
        <v>104</v>
      </c>
      <c r="E401" s="2">
        <f t="shared" si="30"/>
        <v>93.600000000000009</v>
      </c>
      <c r="F401">
        <v>104</v>
      </c>
      <c r="G401">
        <f t="shared" si="31"/>
        <v>104</v>
      </c>
      <c r="H401">
        <v>97.76</v>
      </c>
      <c r="I401">
        <v>101.92</v>
      </c>
      <c r="J401">
        <v>97.76</v>
      </c>
      <c r="K401">
        <v>101.92</v>
      </c>
      <c r="L401">
        <v>93.6</v>
      </c>
      <c r="M401">
        <v>102.96</v>
      </c>
      <c r="N401">
        <v>102.96</v>
      </c>
      <c r="O401">
        <v>104</v>
      </c>
    </row>
    <row r="402" spans="1:15" x14ac:dyDescent="0.25">
      <c r="A402" t="s">
        <v>215</v>
      </c>
      <c r="B402" t="s">
        <v>485</v>
      </c>
      <c r="C402" s="16">
        <v>86255</v>
      </c>
      <c r="D402">
        <v>35</v>
      </c>
      <c r="E402" s="2">
        <f t="shared" si="30"/>
        <v>31.5</v>
      </c>
      <c r="F402">
        <v>35</v>
      </c>
      <c r="G402">
        <f t="shared" si="31"/>
        <v>35</v>
      </c>
      <c r="H402">
        <v>32.9</v>
      </c>
      <c r="I402">
        <v>34.299999999999997</v>
      </c>
      <c r="J402">
        <v>32.9</v>
      </c>
      <c r="K402">
        <v>34.299999999999997</v>
      </c>
      <c r="L402">
        <v>31.5</v>
      </c>
      <c r="M402">
        <v>34.65</v>
      </c>
      <c r="N402">
        <v>34.65</v>
      </c>
      <c r="O402">
        <v>35</v>
      </c>
    </row>
    <row r="403" spans="1:15" x14ac:dyDescent="0.25">
      <c r="A403" t="s">
        <v>215</v>
      </c>
      <c r="B403" t="s">
        <v>486</v>
      </c>
      <c r="C403" s="16">
        <v>86255</v>
      </c>
      <c r="D403">
        <v>79</v>
      </c>
      <c r="E403" s="2">
        <f t="shared" si="30"/>
        <v>71.100000000000009</v>
      </c>
      <c r="F403">
        <v>79</v>
      </c>
      <c r="G403">
        <f t="shared" si="31"/>
        <v>79</v>
      </c>
      <c r="H403">
        <v>74.260000000000005</v>
      </c>
      <c r="I403">
        <v>77.42</v>
      </c>
      <c r="J403">
        <v>74.260000000000005</v>
      </c>
      <c r="K403">
        <v>77.42</v>
      </c>
      <c r="L403">
        <v>71.099999999999994</v>
      </c>
      <c r="M403">
        <v>78.209999999999994</v>
      </c>
      <c r="N403">
        <v>78.209999999999994</v>
      </c>
      <c r="O403">
        <v>79</v>
      </c>
    </row>
    <row r="404" spans="1:15" x14ac:dyDescent="0.25">
      <c r="A404" t="s">
        <v>215</v>
      </c>
      <c r="B404" t="s">
        <v>487</v>
      </c>
      <c r="C404" s="16">
        <v>86256</v>
      </c>
      <c r="D404">
        <v>38</v>
      </c>
      <c r="E404" s="2">
        <f t="shared" si="30"/>
        <v>34.200000000000003</v>
      </c>
      <c r="F404">
        <v>38</v>
      </c>
      <c r="G404">
        <f t="shared" si="31"/>
        <v>38</v>
      </c>
      <c r="H404">
        <v>35.72</v>
      </c>
      <c r="I404">
        <v>37.24</v>
      </c>
      <c r="J404">
        <v>35.72</v>
      </c>
      <c r="K404">
        <v>37.24</v>
      </c>
      <c r="L404">
        <v>34.200000000000003</v>
      </c>
      <c r="M404">
        <v>37.619999999999997</v>
      </c>
      <c r="N404">
        <v>37.619999999999997</v>
      </c>
      <c r="O404">
        <v>38</v>
      </c>
    </row>
    <row r="405" spans="1:15" x14ac:dyDescent="0.25">
      <c r="A405" t="s">
        <v>215</v>
      </c>
      <c r="B405" t="s">
        <v>488</v>
      </c>
      <c r="C405" s="16">
        <v>86300</v>
      </c>
      <c r="D405">
        <v>106</v>
      </c>
      <c r="E405" s="2">
        <f t="shared" si="30"/>
        <v>95.4</v>
      </c>
      <c r="F405">
        <v>106</v>
      </c>
      <c r="G405">
        <f t="shared" si="31"/>
        <v>106</v>
      </c>
      <c r="H405">
        <v>99.64</v>
      </c>
      <c r="I405">
        <v>103.88</v>
      </c>
      <c r="J405">
        <v>99.64</v>
      </c>
      <c r="K405">
        <v>103.88</v>
      </c>
      <c r="L405">
        <v>95.4</v>
      </c>
      <c r="M405">
        <v>104.94</v>
      </c>
      <c r="N405">
        <v>104.94</v>
      </c>
      <c r="O405">
        <v>106</v>
      </c>
    </row>
    <row r="406" spans="1:15" x14ac:dyDescent="0.25">
      <c r="A406" t="s">
        <v>215</v>
      </c>
      <c r="B406" t="s">
        <v>489</v>
      </c>
      <c r="C406" s="16">
        <v>86300</v>
      </c>
      <c r="D406">
        <v>118</v>
      </c>
      <c r="E406" s="2">
        <f t="shared" si="30"/>
        <v>106.2</v>
      </c>
      <c r="F406">
        <v>118</v>
      </c>
      <c r="G406">
        <f t="shared" si="31"/>
        <v>118</v>
      </c>
      <c r="H406">
        <v>110.92</v>
      </c>
      <c r="I406">
        <v>115.64</v>
      </c>
      <c r="J406">
        <v>110.92</v>
      </c>
      <c r="K406">
        <v>115.64</v>
      </c>
      <c r="L406">
        <v>106.2</v>
      </c>
      <c r="M406">
        <v>116.82</v>
      </c>
      <c r="N406">
        <v>116.82</v>
      </c>
      <c r="O406">
        <v>118</v>
      </c>
    </row>
    <row r="407" spans="1:15" x14ac:dyDescent="0.25">
      <c r="A407" t="s">
        <v>215</v>
      </c>
      <c r="B407" t="s">
        <v>490</v>
      </c>
      <c r="C407" s="16">
        <v>86304</v>
      </c>
      <c r="D407">
        <v>29</v>
      </c>
      <c r="E407" s="2">
        <f t="shared" si="30"/>
        <v>26.1</v>
      </c>
      <c r="F407">
        <v>29</v>
      </c>
      <c r="G407">
        <f t="shared" si="31"/>
        <v>29</v>
      </c>
      <c r="H407">
        <v>27.26</v>
      </c>
      <c r="I407">
        <v>28.42</v>
      </c>
      <c r="J407">
        <v>27.26</v>
      </c>
      <c r="K407">
        <v>28.42</v>
      </c>
      <c r="L407">
        <v>26.1</v>
      </c>
      <c r="M407">
        <v>28.71</v>
      </c>
      <c r="N407">
        <v>28.71</v>
      </c>
      <c r="O407">
        <v>29</v>
      </c>
    </row>
    <row r="408" spans="1:15" x14ac:dyDescent="0.25">
      <c r="A408" t="s">
        <v>215</v>
      </c>
      <c r="B408" t="s">
        <v>491</v>
      </c>
      <c r="C408" s="16">
        <v>86308</v>
      </c>
      <c r="D408">
        <v>65</v>
      </c>
      <c r="E408" s="2">
        <f t="shared" si="30"/>
        <v>58.5</v>
      </c>
      <c r="F408">
        <v>65</v>
      </c>
      <c r="G408">
        <f t="shared" si="31"/>
        <v>65</v>
      </c>
      <c r="H408">
        <v>61.1</v>
      </c>
      <c r="I408">
        <v>63.7</v>
      </c>
      <c r="J408">
        <v>61.1</v>
      </c>
      <c r="K408">
        <v>63.7</v>
      </c>
      <c r="L408">
        <v>58.5</v>
      </c>
      <c r="M408">
        <v>64.349999999999994</v>
      </c>
      <c r="N408">
        <v>64.349999999999994</v>
      </c>
      <c r="O408">
        <v>65</v>
      </c>
    </row>
    <row r="409" spans="1:15" x14ac:dyDescent="0.25">
      <c r="A409" t="s">
        <v>215</v>
      </c>
      <c r="B409" t="s">
        <v>492</v>
      </c>
      <c r="C409" s="16">
        <v>86317</v>
      </c>
      <c r="D409">
        <v>61</v>
      </c>
      <c r="E409" s="2">
        <f t="shared" si="30"/>
        <v>54.9</v>
      </c>
      <c r="F409">
        <v>61</v>
      </c>
      <c r="G409">
        <f t="shared" si="31"/>
        <v>61</v>
      </c>
      <c r="H409">
        <v>57.34</v>
      </c>
      <c r="I409">
        <v>59.78</v>
      </c>
      <c r="J409">
        <v>57.34</v>
      </c>
      <c r="K409">
        <v>59.78</v>
      </c>
      <c r="L409">
        <v>54.9</v>
      </c>
      <c r="M409">
        <v>60.39</v>
      </c>
      <c r="N409">
        <v>60.39</v>
      </c>
      <c r="O409">
        <v>61</v>
      </c>
    </row>
    <row r="410" spans="1:15" x14ac:dyDescent="0.25">
      <c r="A410" t="s">
        <v>215</v>
      </c>
      <c r="B410" t="s">
        <v>493</v>
      </c>
      <c r="C410" s="16">
        <v>86317</v>
      </c>
      <c r="D410">
        <v>61</v>
      </c>
      <c r="E410" s="2">
        <f t="shared" si="30"/>
        <v>54.9</v>
      </c>
      <c r="F410">
        <v>61</v>
      </c>
      <c r="G410">
        <f t="shared" si="31"/>
        <v>61</v>
      </c>
      <c r="H410">
        <v>57.34</v>
      </c>
      <c r="I410">
        <v>59.78</v>
      </c>
      <c r="J410">
        <v>57.34</v>
      </c>
      <c r="K410">
        <v>59.78</v>
      </c>
      <c r="L410">
        <v>54.9</v>
      </c>
      <c r="M410">
        <v>60.39</v>
      </c>
      <c r="N410">
        <v>60.39</v>
      </c>
      <c r="O410">
        <v>61</v>
      </c>
    </row>
    <row r="411" spans="1:15" x14ac:dyDescent="0.25">
      <c r="A411" t="s">
        <v>215</v>
      </c>
      <c r="B411" t="s">
        <v>494</v>
      </c>
      <c r="C411" s="16">
        <v>86332</v>
      </c>
      <c r="D411">
        <v>76</v>
      </c>
      <c r="E411" s="2">
        <f t="shared" si="30"/>
        <v>68.400000000000006</v>
      </c>
      <c r="F411">
        <v>76</v>
      </c>
      <c r="G411">
        <f t="shared" si="31"/>
        <v>76</v>
      </c>
      <c r="H411">
        <v>71.44</v>
      </c>
      <c r="I411">
        <v>74.48</v>
      </c>
      <c r="J411">
        <v>71.44</v>
      </c>
      <c r="K411">
        <v>74.48</v>
      </c>
      <c r="L411">
        <v>68.400000000000006</v>
      </c>
      <c r="M411">
        <v>75.239999999999995</v>
      </c>
      <c r="N411">
        <v>75.239999999999995</v>
      </c>
      <c r="O411">
        <v>76</v>
      </c>
    </row>
    <row r="412" spans="1:15" x14ac:dyDescent="0.25">
      <c r="A412" t="s">
        <v>215</v>
      </c>
      <c r="B412" t="s">
        <v>495</v>
      </c>
      <c r="C412" s="16">
        <v>86334</v>
      </c>
      <c r="D412">
        <v>92</v>
      </c>
      <c r="E412" s="2">
        <f t="shared" si="30"/>
        <v>82.8</v>
      </c>
      <c r="F412">
        <v>92</v>
      </c>
      <c r="G412">
        <f t="shared" si="31"/>
        <v>92</v>
      </c>
      <c r="H412">
        <v>86.48</v>
      </c>
      <c r="I412">
        <v>90.16</v>
      </c>
      <c r="J412">
        <v>86.48</v>
      </c>
      <c r="K412">
        <v>90.16</v>
      </c>
      <c r="L412">
        <v>82.8</v>
      </c>
      <c r="M412">
        <v>91.08</v>
      </c>
      <c r="N412">
        <v>91.08</v>
      </c>
      <c r="O412">
        <v>92</v>
      </c>
    </row>
    <row r="413" spans="1:15" x14ac:dyDescent="0.25">
      <c r="A413" t="s">
        <v>215</v>
      </c>
      <c r="B413" t="s">
        <v>496</v>
      </c>
      <c r="C413" s="16">
        <v>86335</v>
      </c>
      <c r="D413">
        <v>120</v>
      </c>
      <c r="E413" s="2">
        <f t="shared" si="30"/>
        <v>108</v>
      </c>
      <c r="F413">
        <v>120</v>
      </c>
      <c r="G413">
        <f t="shared" si="31"/>
        <v>120</v>
      </c>
      <c r="H413">
        <v>112.8</v>
      </c>
      <c r="I413">
        <v>117.6</v>
      </c>
      <c r="J413">
        <v>112.8</v>
      </c>
      <c r="K413">
        <v>117.6</v>
      </c>
      <c r="L413">
        <v>108</v>
      </c>
      <c r="M413">
        <v>118.8</v>
      </c>
      <c r="N413">
        <v>118.8</v>
      </c>
      <c r="O413">
        <v>120</v>
      </c>
    </row>
    <row r="414" spans="1:15" x14ac:dyDescent="0.25">
      <c r="A414" t="s">
        <v>215</v>
      </c>
      <c r="B414" t="s">
        <v>497</v>
      </c>
      <c r="C414" s="16">
        <v>86341</v>
      </c>
      <c r="D414">
        <v>77</v>
      </c>
      <c r="E414" s="2">
        <f t="shared" si="30"/>
        <v>69.3</v>
      </c>
      <c r="F414">
        <v>77</v>
      </c>
      <c r="G414">
        <f t="shared" si="31"/>
        <v>77</v>
      </c>
      <c r="H414">
        <v>72.38</v>
      </c>
      <c r="I414">
        <v>75.459999999999994</v>
      </c>
      <c r="J414">
        <v>72.38</v>
      </c>
      <c r="K414">
        <v>75.459999999999994</v>
      </c>
      <c r="L414">
        <v>69.3</v>
      </c>
      <c r="M414">
        <v>76.23</v>
      </c>
      <c r="N414">
        <v>76.23</v>
      </c>
      <c r="O414">
        <v>77</v>
      </c>
    </row>
    <row r="415" spans="1:15" x14ac:dyDescent="0.25">
      <c r="A415" t="s">
        <v>215</v>
      </c>
      <c r="B415" t="s">
        <v>498</v>
      </c>
      <c r="C415" s="16">
        <v>86360</v>
      </c>
      <c r="D415">
        <v>185</v>
      </c>
      <c r="E415" s="2">
        <f t="shared" si="30"/>
        <v>166.5</v>
      </c>
      <c r="F415">
        <v>185</v>
      </c>
      <c r="G415">
        <f t="shared" si="31"/>
        <v>185</v>
      </c>
      <c r="H415">
        <v>173.9</v>
      </c>
      <c r="I415">
        <v>181.3</v>
      </c>
      <c r="J415">
        <v>173.9</v>
      </c>
      <c r="K415">
        <v>181.3</v>
      </c>
      <c r="L415">
        <v>166.5</v>
      </c>
      <c r="M415">
        <v>183.15</v>
      </c>
      <c r="N415">
        <v>183.15</v>
      </c>
      <c r="O415">
        <v>185</v>
      </c>
    </row>
    <row r="416" spans="1:15" x14ac:dyDescent="0.25">
      <c r="A416" t="s">
        <v>215</v>
      </c>
      <c r="B416" t="s">
        <v>499</v>
      </c>
      <c r="C416" s="16">
        <v>86361</v>
      </c>
      <c r="D416">
        <v>52</v>
      </c>
      <c r="E416" s="2">
        <f t="shared" si="30"/>
        <v>46.800000000000004</v>
      </c>
      <c r="F416">
        <v>52</v>
      </c>
      <c r="G416">
        <f t="shared" si="31"/>
        <v>52</v>
      </c>
      <c r="H416">
        <v>48.88</v>
      </c>
      <c r="I416">
        <v>50.96</v>
      </c>
      <c r="J416">
        <v>48.88</v>
      </c>
      <c r="K416">
        <v>50.96</v>
      </c>
      <c r="L416">
        <v>46.8</v>
      </c>
      <c r="M416">
        <v>51.48</v>
      </c>
      <c r="N416">
        <v>51.48</v>
      </c>
      <c r="O416">
        <v>52</v>
      </c>
    </row>
    <row r="417" spans="1:15" x14ac:dyDescent="0.25">
      <c r="A417" t="s">
        <v>215</v>
      </c>
      <c r="B417" t="s">
        <v>500</v>
      </c>
      <c r="C417" s="16">
        <v>86376</v>
      </c>
      <c r="D417">
        <v>25</v>
      </c>
      <c r="E417" s="2">
        <f t="shared" si="30"/>
        <v>22.5</v>
      </c>
      <c r="F417">
        <v>25</v>
      </c>
      <c r="G417">
        <f t="shared" si="31"/>
        <v>25</v>
      </c>
      <c r="H417">
        <v>23.5</v>
      </c>
      <c r="I417">
        <v>24.5</v>
      </c>
      <c r="J417">
        <v>23.5</v>
      </c>
      <c r="K417">
        <v>24.5</v>
      </c>
      <c r="L417">
        <v>22.5</v>
      </c>
      <c r="M417">
        <v>24.75</v>
      </c>
      <c r="N417">
        <v>24.75</v>
      </c>
      <c r="O417">
        <v>25</v>
      </c>
    </row>
    <row r="418" spans="1:15" x14ac:dyDescent="0.25">
      <c r="A418" t="s">
        <v>215</v>
      </c>
      <c r="B418" t="s">
        <v>501</v>
      </c>
      <c r="C418" s="16">
        <v>86431</v>
      </c>
      <c r="D418">
        <v>36</v>
      </c>
      <c r="E418" s="2">
        <f t="shared" si="30"/>
        <v>32.4</v>
      </c>
      <c r="F418">
        <v>36</v>
      </c>
      <c r="G418">
        <f t="shared" si="31"/>
        <v>36</v>
      </c>
      <c r="H418">
        <v>33.840000000000003</v>
      </c>
      <c r="I418">
        <v>35.28</v>
      </c>
      <c r="J418">
        <v>33.840000000000003</v>
      </c>
      <c r="K418">
        <v>35.28</v>
      </c>
      <c r="L418">
        <v>32.4</v>
      </c>
      <c r="M418">
        <v>35.64</v>
      </c>
      <c r="N418">
        <v>35.64</v>
      </c>
      <c r="O418">
        <v>36</v>
      </c>
    </row>
    <row r="419" spans="1:15" x14ac:dyDescent="0.25">
      <c r="A419" t="s">
        <v>215</v>
      </c>
      <c r="B419" t="s">
        <v>502</v>
      </c>
      <c r="C419" s="16">
        <v>86431</v>
      </c>
      <c r="D419">
        <v>36</v>
      </c>
      <c r="E419" s="2">
        <f t="shared" si="30"/>
        <v>32.4</v>
      </c>
      <c r="F419">
        <v>36</v>
      </c>
      <c r="G419">
        <f t="shared" si="31"/>
        <v>36</v>
      </c>
      <c r="H419">
        <v>33.840000000000003</v>
      </c>
      <c r="I419">
        <v>35.28</v>
      </c>
      <c r="J419">
        <v>33.840000000000003</v>
      </c>
      <c r="K419">
        <v>35.28</v>
      </c>
      <c r="L419">
        <v>32.4</v>
      </c>
      <c r="M419">
        <v>35.64</v>
      </c>
      <c r="N419">
        <v>35.64</v>
      </c>
      <c r="O419">
        <v>36</v>
      </c>
    </row>
    <row r="420" spans="1:15" x14ac:dyDescent="0.25">
      <c r="A420" t="s">
        <v>215</v>
      </c>
      <c r="B420" t="s">
        <v>503</v>
      </c>
      <c r="C420" s="16">
        <v>86480</v>
      </c>
      <c r="D420">
        <v>113</v>
      </c>
      <c r="E420" s="2">
        <f t="shared" si="30"/>
        <v>101.7</v>
      </c>
      <c r="F420">
        <v>113</v>
      </c>
      <c r="G420">
        <f t="shared" si="31"/>
        <v>113</v>
      </c>
      <c r="H420">
        <v>106.22</v>
      </c>
      <c r="I420">
        <v>110.74</v>
      </c>
      <c r="J420">
        <v>106.22</v>
      </c>
      <c r="K420">
        <v>110.74</v>
      </c>
      <c r="L420">
        <v>101.7</v>
      </c>
      <c r="M420">
        <v>111.87</v>
      </c>
      <c r="N420">
        <v>111.87</v>
      </c>
      <c r="O420">
        <v>113</v>
      </c>
    </row>
    <row r="421" spans="1:15" x14ac:dyDescent="0.25">
      <c r="A421" t="s">
        <v>215</v>
      </c>
      <c r="B421" t="s">
        <v>504</v>
      </c>
      <c r="C421" s="16">
        <v>86580</v>
      </c>
      <c r="D421">
        <v>55</v>
      </c>
      <c r="E421" s="2">
        <f t="shared" si="30"/>
        <v>49.5</v>
      </c>
      <c r="F421">
        <v>55</v>
      </c>
      <c r="G421">
        <f t="shared" si="31"/>
        <v>55</v>
      </c>
      <c r="H421">
        <v>51.7</v>
      </c>
      <c r="I421">
        <v>53.9</v>
      </c>
      <c r="J421">
        <v>51.7</v>
      </c>
      <c r="K421">
        <v>53.9</v>
      </c>
      <c r="L421">
        <v>49.5</v>
      </c>
      <c r="M421">
        <v>54.45</v>
      </c>
      <c r="N421">
        <v>54.45</v>
      </c>
      <c r="O421">
        <v>55</v>
      </c>
    </row>
    <row r="422" spans="1:15" x14ac:dyDescent="0.25">
      <c r="A422" t="s">
        <v>215</v>
      </c>
      <c r="B422" t="s">
        <v>505</v>
      </c>
      <c r="C422" s="16">
        <v>86592</v>
      </c>
      <c r="D422">
        <v>19</v>
      </c>
      <c r="E422" s="2">
        <f t="shared" si="30"/>
        <v>17.100000000000001</v>
      </c>
      <c r="F422">
        <v>19</v>
      </c>
      <c r="G422">
        <f t="shared" si="31"/>
        <v>19</v>
      </c>
      <c r="H422">
        <v>17.86</v>
      </c>
      <c r="I422">
        <v>18.62</v>
      </c>
      <c r="J422">
        <v>17.86</v>
      </c>
      <c r="K422">
        <v>18.62</v>
      </c>
      <c r="L422">
        <v>17.100000000000001</v>
      </c>
      <c r="M422">
        <v>18.809999999999999</v>
      </c>
      <c r="N422">
        <v>18.809999999999999</v>
      </c>
      <c r="O422">
        <v>19</v>
      </c>
    </row>
    <row r="423" spans="1:15" x14ac:dyDescent="0.25">
      <c r="A423" t="s">
        <v>215</v>
      </c>
      <c r="B423" t="s">
        <v>506</v>
      </c>
      <c r="C423" s="16">
        <v>86592</v>
      </c>
      <c r="D423">
        <v>15</v>
      </c>
      <c r="E423" s="2">
        <f t="shared" si="30"/>
        <v>13.5</v>
      </c>
      <c r="F423">
        <v>15</v>
      </c>
      <c r="G423">
        <f t="shared" si="31"/>
        <v>15</v>
      </c>
      <c r="H423">
        <v>14.1</v>
      </c>
      <c r="I423">
        <v>14.7</v>
      </c>
      <c r="J423">
        <v>14.1</v>
      </c>
      <c r="K423">
        <v>14.7</v>
      </c>
      <c r="L423">
        <v>13.5</v>
      </c>
      <c r="M423">
        <v>14.85</v>
      </c>
      <c r="N423">
        <v>14.85</v>
      </c>
      <c r="O423">
        <v>15</v>
      </c>
    </row>
    <row r="424" spans="1:15" x14ac:dyDescent="0.25">
      <c r="A424" t="s">
        <v>215</v>
      </c>
      <c r="B424" t="s">
        <v>507</v>
      </c>
      <c r="C424" s="16">
        <v>86592</v>
      </c>
      <c r="D424">
        <v>25</v>
      </c>
      <c r="E424" s="2">
        <f t="shared" si="30"/>
        <v>22.5</v>
      </c>
      <c r="F424">
        <v>25</v>
      </c>
      <c r="G424">
        <f t="shared" si="31"/>
        <v>25</v>
      </c>
      <c r="H424">
        <v>23.5</v>
      </c>
      <c r="I424">
        <v>24.5</v>
      </c>
      <c r="J424">
        <v>23.5</v>
      </c>
      <c r="K424">
        <v>24.5</v>
      </c>
      <c r="L424">
        <v>22.5</v>
      </c>
      <c r="M424">
        <v>24.75</v>
      </c>
      <c r="N424">
        <v>24.75</v>
      </c>
      <c r="O424">
        <v>25</v>
      </c>
    </row>
    <row r="425" spans="1:15" x14ac:dyDescent="0.25">
      <c r="A425" t="s">
        <v>215</v>
      </c>
      <c r="B425" t="s">
        <v>508</v>
      </c>
      <c r="C425" s="16">
        <v>86617</v>
      </c>
      <c r="D425">
        <v>83</v>
      </c>
      <c r="E425" s="2">
        <f t="shared" si="30"/>
        <v>74.7</v>
      </c>
      <c r="F425">
        <v>83</v>
      </c>
      <c r="G425">
        <f t="shared" si="31"/>
        <v>83</v>
      </c>
      <c r="H425">
        <v>78.02</v>
      </c>
      <c r="I425">
        <v>81.34</v>
      </c>
      <c r="J425">
        <v>78.02</v>
      </c>
      <c r="K425">
        <v>81.34</v>
      </c>
      <c r="L425">
        <v>74.7</v>
      </c>
      <c r="M425">
        <v>82.17</v>
      </c>
      <c r="N425">
        <v>82.17</v>
      </c>
      <c r="O425">
        <v>83</v>
      </c>
    </row>
    <row r="426" spans="1:15" x14ac:dyDescent="0.25">
      <c r="A426" t="s">
        <v>215</v>
      </c>
      <c r="B426" t="s">
        <v>509</v>
      </c>
      <c r="C426" s="16">
        <v>86617</v>
      </c>
      <c r="D426">
        <v>83</v>
      </c>
      <c r="E426" s="2">
        <f t="shared" si="30"/>
        <v>74.7</v>
      </c>
      <c r="F426">
        <v>83</v>
      </c>
      <c r="G426">
        <f t="shared" si="31"/>
        <v>83</v>
      </c>
      <c r="H426">
        <v>78.02</v>
      </c>
      <c r="I426">
        <v>81.34</v>
      </c>
      <c r="J426">
        <v>78.02</v>
      </c>
      <c r="K426">
        <v>81.34</v>
      </c>
      <c r="L426">
        <v>74.7</v>
      </c>
      <c r="M426">
        <v>82.17</v>
      </c>
      <c r="N426">
        <v>82.17</v>
      </c>
      <c r="O426">
        <v>83</v>
      </c>
    </row>
    <row r="427" spans="1:15" x14ac:dyDescent="0.25">
      <c r="A427" t="s">
        <v>215</v>
      </c>
      <c r="B427" t="s">
        <v>510</v>
      </c>
      <c r="C427" s="16">
        <v>86617</v>
      </c>
      <c r="D427">
        <v>183</v>
      </c>
      <c r="E427" s="2">
        <f t="shared" si="30"/>
        <v>164.70000000000002</v>
      </c>
      <c r="F427">
        <v>183</v>
      </c>
      <c r="G427">
        <f t="shared" si="31"/>
        <v>183</v>
      </c>
      <c r="H427">
        <v>172.02</v>
      </c>
      <c r="I427">
        <v>179.34</v>
      </c>
      <c r="J427">
        <v>172.02</v>
      </c>
      <c r="K427">
        <v>179.34</v>
      </c>
      <c r="L427">
        <v>164.7</v>
      </c>
      <c r="M427">
        <v>181.17</v>
      </c>
      <c r="N427">
        <v>181.17</v>
      </c>
      <c r="O427">
        <v>183</v>
      </c>
    </row>
    <row r="428" spans="1:15" x14ac:dyDescent="0.25">
      <c r="A428" t="s">
        <v>215</v>
      </c>
      <c r="B428" t="s">
        <v>511</v>
      </c>
      <c r="C428" s="16">
        <v>86618</v>
      </c>
      <c r="D428">
        <v>91</v>
      </c>
      <c r="E428" s="2">
        <f t="shared" si="30"/>
        <v>81.900000000000006</v>
      </c>
      <c r="F428">
        <v>91</v>
      </c>
      <c r="G428">
        <f t="shared" si="31"/>
        <v>91</v>
      </c>
      <c r="H428">
        <v>85.54</v>
      </c>
      <c r="I428">
        <v>89.18</v>
      </c>
      <c r="J428">
        <v>85.54</v>
      </c>
      <c r="K428">
        <v>89.18</v>
      </c>
      <c r="L428">
        <v>81.900000000000006</v>
      </c>
      <c r="M428">
        <v>90.09</v>
      </c>
      <c r="N428">
        <v>90.09</v>
      </c>
      <c r="O428">
        <v>91</v>
      </c>
    </row>
    <row r="429" spans="1:15" x14ac:dyDescent="0.25">
      <c r="A429" t="s">
        <v>215</v>
      </c>
      <c r="B429" t="s">
        <v>512</v>
      </c>
      <c r="C429" s="16">
        <v>86618</v>
      </c>
      <c r="D429">
        <v>50</v>
      </c>
      <c r="E429" s="2">
        <f t="shared" si="30"/>
        <v>45</v>
      </c>
      <c r="F429">
        <v>50</v>
      </c>
      <c r="G429">
        <f t="shared" si="31"/>
        <v>50</v>
      </c>
      <c r="H429">
        <v>47</v>
      </c>
      <c r="I429">
        <v>49</v>
      </c>
      <c r="J429">
        <v>47</v>
      </c>
      <c r="K429">
        <v>49</v>
      </c>
      <c r="L429">
        <v>45</v>
      </c>
      <c r="M429">
        <v>49.5</v>
      </c>
      <c r="N429">
        <v>49.5</v>
      </c>
      <c r="O429">
        <v>50</v>
      </c>
    </row>
    <row r="430" spans="1:15" x14ac:dyDescent="0.25">
      <c r="A430" t="s">
        <v>215</v>
      </c>
      <c r="B430" t="s">
        <v>513</v>
      </c>
      <c r="C430" s="16">
        <v>86618</v>
      </c>
      <c r="D430">
        <v>50</v>
      </c>
      <c r="E430" s="2">
        <f t="shared" si="30"/>
        <v>45</v>
      </c>
      <c r="F430">
        <v>50</v>
      </c>
      <c r="G430">
        <f t="shared" si="31"/>
        <v>50</v>
      </c>
      <c r="H430">
        <v>47</v>
      </c>
      <c r="I430">
        <v>49</v>
      </c>
      <c r="J430">
        <v>47</v>
      </c>
      <c r="K430">
        <v>49</v>
      </c>
      <c r="L430">
        <v>45</v>
      </c>
      <c r="M430">
        <v>49.5</v>
      </c>
      <c r="N430">
        <v>49.5</v>
      </c>
      <c r="O430">
        <v>50</v>
      </c>
    </row>
    <row r="431" spans="1:15" x14ac:dyDescent="0.25">
      <c r="A431" t="s">
        <v>215</v>
      </c>
      <c r="B431" t="s">
        <v>514</v>
      </c>
      <c r="C431" s="16">
        <v>86622</v>
      </c>
      <c r="D431">
        <v>31</v>
      </c>
      <c r="E431" s="2">
        <f t="shared" si="30"/>
        <v>27.900000000000002</v>
      </c>
      <c r="F431">
        <v>31</v>
      </c>
      <c r="G431">
        <f t="shared" si="31"/>
        <v>31</v>
      </c>
      <c r="H431">
        <v>29.14</v>
      </c>
      <c r="I431">
        <v>30.38</v>
      </c>
      <c r="J431">
        <v>29.14</v>
      </c>
      <c r="K431">
        <v>30.38</v>
      </c>
      <c r="L431">
        <v>27.9</v>
      </c>
      <c r="M431">
        <v>30.69</v>
      </c>
      <c r="N431">
        <v>30.69</v>
      </c>
      <c r="O431">
        <v>31</v>
      </c>
    </row>
    <row r="432" spans="1:15" x14ac:dyDescent="0.25">
      <c r="A432" t="s">
        <v>215</v>
      </c>
      <c r="B432" t="s">
        <v>515</v>
      </c>
      <c r="C432" s="16">
        <v>86631</v>
      </c>
      <c r="D432">
        <v>15</v>
      </c>
      <c r="E432" s="2">
        <f t="shared" si="30"/>
        <v>13.5</v>
      </c>
      <c r="F432">
        <v>15</v>
      </c>
      <c r="G432">
        <f t="shared" si="31"/>
        <v>15</v>
      </c>
      <c r="H432">
        <v>14.1</v>
      </c>
      <c r="I432">
        <v>14.7</v>
      </c>
      <c r="J432">
        <v>14.1</v>
      </c>
      <c r="K432">
        <v>14.7</v>
      </c>
      <c r="L432">
        <v>13.5</v>
      </c>
      <c r="M432">
        <v>14.85</v>
      </c>
      <c r="N432">
        <v>14.85</v>
      </c>
      <c r="O432">
        <v>15</v>
      </c>
    </row>
    <row r="433" spans="1:15" x14ac:dyDescent="0.25">
      <c r="A433" t="s">
        <v>215</v>
      </c>
      <c r="B433" t="s">
        <v>516</v>
      </c>
      <c r="C433" s="16">
        <v>86632</v>
      </c>
      <c r="D433">
        <v>15</v>
      </c>
      <c r="E433" s="2">
        <f t="shared" si="30"/>
        <v>13.5</v>
      </c>
      <c r="F433">
        <v>15</v>
      </c>
      <c r="G433">
        <f t="shared" si="31"/>
        <v>15</v>
      </c>
      <c r="H433">
        <v>14.1</v>
      </c>
      <c r="I433">
        <v>14.7</v>
      </c>
      <c r="J433">
        <v>14.1</v>
      </c>
      <c r="K433">
        <v>14.7</v>
      </c>
      <c r="L433">
        <v>13.5</v>
      </c>
      <c r="M433">
        <v>14.85</v>
      </c>
      <c r="N433">
        <v>14.85</v>
      </c>
      <c r="O433">
        <v>15</v>
      </c>
    </row>
    <row r="434" spans="1:15" x14ac:dyDescent="0.25">
      <c r="A434" t="s">
        <v>215</v>
      </c>
      <c r="B434" t="s">
        <v>517</v>
      </c>
      <c r="C434" s="16">
        <v>86635</v>
      </c>
      <c r="D434">
        <v>32</v>
      </c>
      <c r="E434" s="2">
        <f t="shared" si="30"/>
        <v>28.8</v>
      </c>
      <c r="F434">
        <v>32</v>
      </c>
      <c r="G434">
        <f t="shared" si="31"/>
        <v>32</v>
      </c>
      <c r="H434">
        <v>30.08</v>
      </c>
      <c r="I434">
        <v>31.36</v>
      </c>
      <c r="J434">
        <v>30.08</v>
      </c>
      <c r="K434">
        <v>31.36</v>
      </c>
      <c r="L434">
        <v>28.8</v>
      </c>
      <c r="M434">
        <v>31.68</v>
      </c>
      <c r="N434">
        <v>31.68</v>
      </c>
      <c r="O434">
        <v>32</v>
      </c>
    </row>
    <row r="435" spans="1:15" x14ac:dyDescent="0.25">
      <c r="A435" t="s">
        <v>215</v>
      </c>
      <c r="B435" t="s">
        <v>518</v>
      </c>
      <c r="C435" s="16">
        <v>86638</v>
      </c>
      <c r="D435">
        <v>315</v>
      </c>
      <c r="E435" s="2">
        <f t="shared" si="30"/>
        <v>283.5</v>
      </c>
      <c r="F435">
        <v>315</v>
      </c>
      <c r="G435">
        <f t="shared" si="31"/>
        <v>315</v>
      </c>
      <c r="H435">
        <v>296.10000000000002</v>
      </c>
      <c r="I435">
        <v>308.7</v>
      </c>
      <c r="J435">
        <v>296.10000000000002</v>
      </c>
      <c r="K435">
        <v>308.7</v>
      </c>
      <c r="L435">
        <v>283.5</v>
      </c>
      <c r="M435">
        <v>311.85000000000002</v>
      </c>
      <c r="N435">
        <v>311.85000000000002</v>
      </c>
      <c r="O435">
        <v>315</v>
      </c>
    </row>
    <row r="436" spans="1:15" x14ac:dyDescent="0.25">
      <c r="A436" t="s">
        <v>215</v>
      </c>
      <c r="B436" t="s">
        <v>519</v>
      </c>
      <c r="C436" s="16">
        <v>86638</v>
      </c>
      <c r="D436">
        <v>31</v>
      </c>
      <c r="E436" s="2">
        <f t="shared" si="30"/>
        <v>27.900000000000002</v>
      </c>
      <c r="F436">
        <v>31</v>
      </c>
      <c r="G436">
        <f t="shared" si="31"/>
        <v>31</v>
      </c>
      <c r="H436">
        <v>29.14</v>
      </c>
      <c r="I436">
        <v>30.38</v>
      </c>
      <c r="J436">
        <v>29.14</v>
      </c>
      <c r="K436">
        <v>30.38</v>
      </c>
      <c r="L436">
        <v>27.9</v>
      </c>
      <c r="M436">
        <v>30.69</v>
      </c>
      <c r="N436">
        <v>30.69</v>
      </c>
      <c r="O436">
        <v>31</v>
      </c>
    </row>
    <row r="437" spans="1:15" x14ac:dyDescent="0.25">
      <c r="A437" t="s">
        <v>215</v>
      </c>
      <c r="B437" t="s">
        <v>520</v>
      </c>
      <c r="C437" s="16">
        <v>86638</v>
      </c>
      <c r="D437">
        <v>31</v>
      </c>
      <c r="E437" s="2">
        <f t="shared" si="30"/>
        <v>27.900000000000002</v>
      </c>
      <c r="F437">
        <v>31</v>
      </c>
      <c r="G437">
        <f t="shared" si="31"/>
        <v>31</v>
      </c>
      <c r="H437">
        <v>29.14</v>
      </c>
      <c r="I437">
        <v>30.38</v>
      </c>
      <c r="J437">
        <v>29.14</v>
      </c>
      <c r="K437">
        <v>30.38</v>
      </c>
      <c r="L437">
        <v>27.9</v>
      </c>
      <c r="M437">
        <v>30.69</v>
      </c>
      <c r="N437">
        <v>30.69</v>
      </c>
      <c r="O437">
        <v>31</v>
      </c>
    </row>
    <row r="438" spans="1:15" x14ac:dyDescent="0.25">
      <c r="A438" t="s">
        <v>215</v>
      </c>
      <c r="B438" t="s">
        <v>521</v>
      </c>
      <c r="C438" s="16">
        <v>86644</v>
      </c>
      <c r="D438">
        <v>70</v>
      </c>
      <c r="E438" s="2">
        <f t="shared" si="30"/>
        <v>63</v>
      </c>
      <c r="F438">
        <v>70</v>
      </c>
      <c r="G438">
        <f t="shared" si="31"/>
        <v>70</v>
      </c>
      <c r="H438">
        <v>65.8</v>
      </c>
      <c r="I438">
        <v>68.599999999999994</v>
      </c>
      <c r="J438">
        <v>65.8</v>
      </c>
      <c r="K438">
        <v>68.599999999999994</v>
      </c>
      <c r="L438">
        <v>63</v>
      </c>
      <c r="M438">
        <v>69.3</v>
      </c>
      <c r="N438">
        <v>69.3</v>
      </c>
      <c r="O438">
        <v>70</v>
      </c>
    </row>
    <row r="439" spans="1:15" x14ac:dyDescent="0.25">
      <c r="A439" t="s">
        <v>215</v>
      </c>
      <c r="B439" t="s">
        <v>522</v>
      </c>
      <c r="C439" s="16">
        <v>86644</v>
      </c>
      <c r="D439">
        <v>55</v>
      </c>
      <c r="E439" s="2">
        <f t="shared" si="30"/>
        <v>49.5</v>
      </c>
      <c r="F439">
        <v>55</v>
      </c>
      <c r="G439">
        <f t="shared" si="31"/>
        <v>55</v>
      </c>
      <c r="H439">
        <v>51.7</v>
      </c>
      <c r="I439">
        <v>53.9</v>
      </c>
      <c r="J439">
        <v>51.7</v>
      </c>
      <c r="K439">
        <v>53.9</v>
      </c>
      <c r="L439">
        <v>49.5</v>
      </c>
      <c r="M439">
        <v>54.45</v>
      </c>
      <c r="N439">
        <v>54.45</v>
      </c>
      <c r="O439">
        <v>55</v>
      </c>
    </row>
    <row r="440" spans="1:15" x14ac:dyDescent="0.25">
      <c r="A440" t="s">
        <v>215</v>
      </c>
      <c r="B440" t="s">
        <v>523</v>
      </c>
      <c r="C440" s="16">
        <v>86645</v>
      </c>
      <c r="D440">
        <v>55</v>
      </c>
      <c r="E440" s="2">
        <f t="shared" si="30"/>
        <v>49.5</v>
      </c>
      <c r="F440">
        <v>55</v>
      </c>
      <c r="G440">
        <f t="shared" si="31"/>
        <v>55</v>
      </c>
      <c r="H440">
        <v>51.7</v>
      </c>
      <c r="I440">
        <v>53.9</v>
      </c>
      <c r="J440">
        <v>51.7</v>
      </c>
      <c r="K440">
        <v>53.9</v>
      </c>
      <c r="L440">
        <v>49.5</v>
      </c>
      <c r="M440">
        <v>54.45</v>
      </c>
      <c r="N440">
        <v>54.45</v>
      </c>
      <c r="O440">
        <v>55</v>
      </c>
    </row>
    <row r="441" spans="1:15" x14ac:dyDescent="0.25">
      <c r="A441" t="s">
        <v>215</v>
      </c>
      <c r="B441" t="s">
        <v>524</v>
      </c>
      <c r="C441" s="16">
        <v>86645</v>
      </c>
      <c r="D441">
        <v>70</v>
      </c>
      <c r="E441" s="2">
        <f t="shared" si="30"/>
        <v>63</v>
      </c>
      <c r="F441">
        <v>70</v>
      </c>
      <c r="G441">
        <f t="shared" si="31"/>
        <v>70</v>
      </c>
      <c r="H441">
        <v>65.8</v>
      </c>
      <c r="I441">
        <v>68.599999999999994</v>
      </c>
      <c r="J441">
        <v>65.8</v>
      </c>
      <c r="K441">
        <v>68.599999999999994</v>
      </c>
      <c r="L441">
        <v>63</v>
      </c>
      <c r="M441">
        <v>69.3</v>
      </c>
      <c r="N441">
        <v>69.3</v>
      </c>
      <c r="O441">
        <v>70</v>
      </c>
    </row>
    <row r="442" spans="1:15" x14ac:dyDescent="0.25">
      <c r="A442" t="s">
        <v>215</v>
      </c>
      <c r="B442" t="s">
        <v>525</v>
      </c>
      <c r="C442" s="16">
        <v>86664</v>
      </c>
      <c r="D442">
        <v>57</v>
      </c>
      <c r="E442" s="2">
        <f t="shared" si="30"/>
        <v>51.300000000000004</v>
      </c>
      <c r="F442">
        <v>57</v>
      </c>
      <c r="G442">
        <f t="shared" si="31"/>
        <v>57</v>
      </c>
      <c r="H442">
        <v>53.58</v>
      </c>
      <c r="I442">
        <v>55.86</v>
      </c>
      <c r="J442">
        <v>53.58</v>
      </c>
      <c r="K442">
        <v>55.86</v>
      </c>
      <c r="L442">
        <v>51.3</v>
      </c>
      <c r="M442">
        <v>56.43</v>
      </c>
      <c r="N442">
        <v>56.43</v>
      </c>
      <c r="O442">
        <v>57</v>
      </c>
    </row>
    <row r="443" spans="1:15" x14ac:dyDescent="0.25">
      <c r="A443" t="s">
        <v>215</v>
      </c>
      <c r="B443" t="s">
        <v>526</v>
      </c>
      <c r="C443" s="16">
        <v>86665</v>
      </c>
      <c r="D443">
        <v>54</v>
      </c>
      <c r="E443" s="2">
        <f t="shared" si="30"/>
        <v>48.6</v>
      </c>
      <c r="F443">
        <v>54</v>
      </c>
      <c r="G443">
        <f t="shared" si="31"/>
        <v>54</v>
      </c>
      <c r="H443">
        <v>50.76</v>
      </c>
      <c r="I443">
        <v>52.92</v>
      </c>
      <c r="J443">
        <v>50.76</v>
      </c>
      <c r="K443">
        <v>52.92</v>
      </c>
      <c r="L443">
        <v>48.6</v>
      </c>
      <c r="M443">
        <v>53.46</v>
      </c>
      <c r="N443">
        <v>53.46</v>
      </c>
      <c r="O443">
        <v>54</v>
      </c>
    </row>
    <row r="444" spans="1:15" x14ac:dyDescent="0.25">
      <c r="A444" t="s">
        <v>215</v>
      </c>
      <c r="B444" t="s">
        <v>527</v>
      </c>
      <c r="C444" s="16">
        <v>86665</v>
      </c>
      <c r="D444">
        <v>29</v>
      </c>
      <c r="E444" s="2">
        <f t="shared" si="30"/>
        <v>26.1</v>
      </c>
      <c r="F444">
        <v>29</v>
      </c>
      <c r="G444">
        <f t="shared" si="31"/>
        <v>29</v>
      </c>
      <c r="H444">
        <v>27.26</v>
      </c>
      <c r="I444">
        <v>28.42</v>
      </c>
      <c r="J444">
        <v>27.26</v>
      </c>
      <c r="K444">
        <v>28.42</v>
      </c>
      <c r="L444">
        <v>26.1</v>
      </c>
      <c r="M444">
        <v>28.71</v>
      </c>
      <c r="N444">
        <v>28.71</v>
      </c>
      <c r="O444">
        <v>29</v>
      </c>
    </row>
    <row r="445" spans="1:15" x14ac:dyDescent="0.25">
      <c r="A445" t="s">
        <v>215</v>
      </c>
      <c r="B445" t="s">
        <v>528</v>
      </c>
      <c r="C445" s="16">
        <v>86668</v>
      </c>
      <c r="D445">
        <v>31</v>
      </c>
      <c r="E445" s="2">
        <f t="shared" si="30"/>
        <v>27.900000000000002</v>
      </c>
      <c r="F445">
        <v>31</v>
      </c>
      <c r="G445">
        <f t="shared" si="31"/>
        <v>31</v>
      </c>
      <c r="H445">
        <v>29.14</v>
      </c>
      <c r="I445">
        <v>30.38</v>
      </c>
      <c r="J445">
        <v>29.14</v>
      </c>
      <c r="K445">
        <v>30.38</v>
      </c>
      <c r="L445">
        <v>27.9</v>
      </c>
      <c r="M445">
        <v>30.69</v>
      </c>
      <c r="N445">
        <v>30.69</v>
      </c>
      <c r="O445">
        <v>31</v>
      </c>
    </row>
    <row r="446" spans="1:15" x14ac:dyDescent="0.25">
      <c r="A446" t="s">
        <v>215</v>
      </c>
      <c r="B446" t="s">
        <v>529</v>
      </c>
      <c r="C446" s="16">
        <v>86695</v>
      </c>
      <c r="D446">
        <v>31</v>
      </c>
      <c r="E446" s="2">
        <f t="shared" si="30"/>
        <v>27.900000000000002</v>
      </c>
      <c r="F446">
        <v>31</v>
      </c>
      <c r="G446">
        <f t="shared" si="31"/>
        <v>31</v>
      </c>
      <c r="H446">
        <v>29.14</v>
      </c>
      <c r="I446">
        <v>30.38</v>
      </c>
      <c r="J446">
        <v>29.14</v>
      </c>
      <c r="K446">
        <v>30.38</v>
      </c>
      <c r="L446">
        <v>27.9</v>
      </c>
      <c r="M446">
        <v>30.69</v>
      </c>
      <c r="N446">
        <v>30.69</v>
      </c>
      <c r="O446">
        <v>31</v>
      </c>
    </row>
    <row r="447" spans="1:15" x14ac:dyDescent="0.25">
      <c r="A447" t="s">
        <v>215</v>
      </c>
      <c r="B447" t="s">
        <v>530</v>
      </c>
      <c r="C447" s="16">
        <v>86696</v>
      </c>
      <c r="D447">
        <v>31</v>
      </c>
      <c r="E447" s="2">
        <f t="shared" si="30"/>
        <v>27.900000000000002</v>
      </c>
      <c r="F447">
        <v>31</v>
      </c>
      <c r="G447">
        <f t="shared" si="31"/>
        <v>31</v>
      </c>
      <c r="H447">
        <v>29.14</v>
      </c>
      <c r="I447">
        <v>30.38</v>
      </c>
      <c r="J447">
        <v>29.14</v>
      </c>
      <c r="K447">
        <v>30.38</v>
      </c>
      <c r="L447">
        <v>27.9</v>
      </c>
      <c r="M447">
        <v>30.69</v>
      </c>
      <c r="N447">
        <v>30.69</v>
      </c>
      <c r="O447">
        <v>31</v>
      </c>
    </row>
    <row r="448" spans="1:15" x14ac:dyDescent="0.25">
      <c r="A448" t="s">
        <v>215</v>
      </c>
      <c r="B448" t="s">
        <v>531</v>
      </c>
      <c r="C448" s="16">
        <v>86703</v>
      </c>
      <c r="D448">
        <v>75</v>
      </c>
      <c r="E448" s="2">
        <f t="shared" si="30"/>
        <v>67.5</v>
      </c>
      <c r="F448">
        <v>75</v>
      </c>
      <c r="G448">
        <f t="shared" si="31"/>
        <v>75</v>
      </c>
      <c r="H448">
        <v>70.5</v>
      </c>
      <c r="I448">
        <v>73.5</v>
      </c>
      <c r="J448">
        <v>70.5</v>
      </c>
      <c r="K448">
        <v>73.5</v>
      </c>
      <c r="L448">
        <v>67.5</v>
      </c>
      <c r="M448">
        <v>74.25</v>
      </c>
      <c r="N448">
        <v>74.25</v>
      </c>
      <c r="O448">
        <v>75</v>
      </c>
    </row>
    <row r="449" spans="1:15" x14ac:dyDescent="0.25">
      <c r="A449" t="s">
        <v>215</v>
      </c>
      <c r="B449" t="s">
        <v>532</v>
      </c>
      <c r="C449" s="16">
        <v>86704</v>
      </c>
      <c r="D449">
        <v>20</v>
      </c>
      <c r="E449" s="2">
        <f t="shared" si="30"/>
        <v>18</v>
      </c>
      <c r="F449">
        <v>20</v>
      </c>
      <c r="G449">
        <f t="shared" si="31"/>
        <v>20</v>
      </c>
      <c r="H449">
        <v>18.8</v>
      </c>
      <c r="I449">
        <v>19.600000000000001</v>
      </c>
      <c r="J449">
        <v>18.8</v>
      </c>
      <c r="K449">
        <v>19.600000000000001</v>
      </c>
      <c r="L449">
        <v>18</v>
      </c>
      <c r="M449">
        <v>19.8</v>
      </c>
      <c r="N449">
        <v>19.8</v>
      </c>
      <c r="O449">
        <v>20</v>
      </c>
    </row>
    <row r="450" spans="1:15" x14ac:dyDescent="0.25">
      <c r="A450" t="s">
        <v>215</v>
      </c>
      <c r="B450" t="s">
        <v>533</v>
      </c>
      <c r="C450" s="16">
        <v>86704</v>
      </c>
      <c r="D450">
        <v>20</v>
      </c>
      <c r="E450" s="2">
        <f t="shared" ref="E450:E513" si="32">D450*0.9</f>
        <v>18</v>
      </c>
      <c r="F450">
        <v>20</v>
      </c>
      <c r="G450">
        <f t="shared" si="31"/>
        <v>20</v>
      </c>
      <c r="H450">
        <v>18.8</v>
      </c>
      <c r="I450">
        <v>19.600000000000001</v>
      </c>
      <c r="J450">
        <v>18.8</v>
      </c>
      <c r="K450">
        <v>19.600000000000001</v>
      </c>
      <c r="L450">
        <v>18</v>
      </c>
      <c r="M450">
        <v>19.8</v>
      </c>
      <c r="N450">
        <v>19.8</v>
      </c>
      <c r="O450">
        <v>20</v>
      </c>
    </row>
    <row r="451" spans="1:15" x14ac:dyDescent="0.25">
      <c r="A451" t="s">
        <v>215</v>
      </c>
      <c r="B451" t="s">
        <v>534</v>
      </c>
      <c r="C451" s="16">
        <v>86704</v>
      </c>
      <c r="D451">
        <v>20</v>
      </c>
      <c r="E451" s="2">
        <f t="shared" si="32"/>
        <v>18</v>
      </c>
      <c r="F451">
        <v>20</v>
      </c>
      <c r="G451">
        <f t="shared" si="31"/>
        <v>20</v>
      </c>
      <c r="H451">
        <v>18.8</v>
      </c>
      <c r="I451">
        <v>19.600000000000001</v>
      </c>
      <c r="J451">
        <v>18.8</v>
      </c>
      <c r="K451">
        <v>19.600000000000001</v>
      </c>
      <c r="L451">
        <v>18</v>
      </c>
      <c r="M451">
        <v>19.8</v>
      </c>
      <c r="N451">
        <v>19.8</v>
      </c>
      <c r="O451">
        <v>20</v>
      </c>
    </row>
    <row r="452" spans="1:15" x14ac:dyDescent="0.25">
      <c r="A452" t="s">
        <v>215</v>
      </c>
      <c r="B452" t="s">
        <v>535</v>
      </c>
      <c r="C452" s="16">
        <v>86705</v>
      </c>
      <c r="D452">
        <v>16</v>
      </c>
      <c r="E452" s="2">
        <f t="shared" si="32"/>
        <v>14.4</v>
      </c>
      <c r="F452">
        <v>16</v>
      </c>
      <c r="G452">
        <f t="shared" ref="G452:G515" si="33">D452</f>
        <v>16</v>
      </c>
      <c r="H452">
        <v>15.04</v>
      </c>
      <c r="I452">
        <v>15.68</v>
      </c>
      <c r="J452">
        <v>15.04</v>
      </c>
      <c r="K452">
        <v>15.68</v>
      </c>
      <c r="L452">
        <v>14.4</v>
      </c>
      <c r="M452">
        <v>15.84</v>
      </c>
      <c r="N452">
        <v>15.84</v>
      </c>
      <c r="O452">
        <v>16</v>
      </c>
    </row>
    <row r="453" spans="1:15" x14ac:dyDescent="0.25">
      <c r="A453" t="s">
        <v>215</v>
      </c>
      <c r="B453" t="s">
        <v>536</v>
      </c>
      <c r="C453" s="16">
        <v>86705</v>
      </c>
      <c r="D453">
        <v>16</v>
      </c>
      <c r="E453" s="2">
        <f t="shared" si="32"/>
        <v>14.4</v>
      </c>
      <c r="F453">
        <v>16</v>
      </c>
      <c r="G453">
        <f t="shared" si="33"/>
        <v>16</v>
      </c>
      <c r="H453">
        <v>15.04</v>
      </c>
      <c r="I453">
        <v>15.68</v>
      </c>
      <c r="J453">
        <v>15.04</v>
      </c>
      <c r="K453">
        <v>15.68</v>
      </c>
      <c r="L453">
        <v>14.4</v>
      </c>
      <c r="M453">
        <v>15.84</v>
      </c>
      <c r="N453">
        <v>15.84</v>
      </c>
      <c r="O453">
        <v>16</v>
      </c>
    </row>
    <row r="454" spans="1:15" x14ac:dyDescent="0.25">
      <c r="A454" t="s">
        <v>215</v>
      </c>
      <c r="B454" t="s">
        <v>537</v>
      </c>
      <c r="C454" s="16">
        <v>86706</v>
      </c>
      <c r="D454">
        <v>38</v>
      </c>
      <c r="E454" s="2">
        <f t="shared" si="32"/>
        <v>34.200000000000003</v>
      </c>
      <c r="F454">
        <v>38</v>
      </c>
      <c r="G454">
        <f t="shared" si="33"/>
        <v>38</v>
      </c>
      <c r="H454">
        <v>35.72</v>
      </c>
      <c r="I454">
        <v>37.24</v>
      </c>
      <c r="J454">
        <v>35.72</v>
      </c>
      <c r="K454">
        <v>37.24</v>
      </c>
      <c r="L454">
        <v>34.200000000000003</v>
      </c>
      <c r="M454">
        <v>37.619999999999997</v>
      </c>
      <c r="N454">
        <v>37.619999999999997</v>
      </c>
      <c r="O454">
        <v>38</v>
      </c>
    </row>
    <row r="455" spans="1:15" x14ac:dyDescent="0.25">
      <c r="A455" t="s">
        <v>215</v>
      </c>
      <c r="B455" t="s">
        <v>538</v>
      </c>
      <c r="C455" s="16">
        <v>86706</v>
      </c>
      <c r="D455">
        <v>61</v>
      </c>
      <c r="E455" s="2">
        <f t="shared" si="32"/>
        <v>54.9</v>
      </c>
      <c r="F455">
        <v>61</v>
      </c>
      <c r="G455">
        <f t="shared" si="33"/>
        <v>61</v>
      </c>
      <c r="H455">
        <v>57.34</v>
      </c>
      <c r="I455">
        <v>59.78</v>
      </c>
      <c r="J455">
        <v>57.34</v>
      </c>
      <c r="K455">
        <v>59.78</v>
      </c>
      <c r="L455">
        <v>54.9</v>
      </c>
      <c r="M455">
        <v>60.39</v>
      </c>
      <c r="N455">
        <v>60.39</v>
      </c>
      <c r="O455">
        <v>61</v>
      </c>
    </row>
    <row r="456" spans="1:15" x14ac:dyDescent="0.25">
      <c r="A456" t="s">
        <v>215</v>
      </c>
      <c r="B456" t="s">
        <v>539</v>
      </c>
      <c r="C456" s="16">
        <v>86708</v>
      </c>
      <c r="D456">
        <v>39</v>
      </c>
      <c r="E456" s="2">
        <f t="shared" si="32"/>
        <v>35.1</v>
      </c>
      <c r="F456">
        <v>39</v>
      </c>
      <c r="G456">
        <f t="shared" si="33"/>
        <v>39</v>
      </c>
      <c r="H456">
        <v>36.659999999999997</v>
      </c>
      <c r="I456">
        <v>38.22</v>
      </c>
      <c r="J456">
        <v>36.659999999999997</v>
      </c>
      <c r="K456">
        <v>38.22</v>
      </c>
      <c r="L456">
        <v>35.1</v>
      </c>
      <c r="M456">
        <v>38.61</v>
      </c>
      <c r="N456">
        <v>38.61</v>
      </c>
      <c r="O456">
        <v>39</v>
      </c>
    </row>
    <row r="457" spans="1:15" x14ac:dyDescent="0.25">
      <c r="A457" t="s">
        <v>215</v>
      </c>
      <c r="B457" t="s">
        <v>540</v>
      </c>
      <c r="C457" s="16">
        <v>86708</v>
      </c>
      <c r="D457">
        <v>78</v>
      </c>
      <c r="E457" s="2">
        <f t="shared" si="32"/>
        <v>70.2</v>
      </c>
      <c r="F457">
        <v>78</v>
      </c>
      <c r="G457">
        <f t="shared" si="33"/>
        <v>78</v>
      </c>
      <c r="H457">
        <v>73.319999999999993</v>
      </c>
      <c r="I457">
        <v>76.44</v>
      </c>
      <c r="J457">
        <v>73.319999999999993</v>
      </c>
      <c r="K457">
        <v>76.44</v>
      </c>
      <c r="L457">
        <v>70.2</v>
      </c>
      <c r="M457">
        <v>77.22</v>
      </c>
      <c r="N457">
        <v>77.22</v>
      </c>
      <c r="O457">
        <v>78</v>
      </c>
    </row>
    <row r="458" spans="1:15" x14ac:dyDescent="0.25">
      <c r="A458" t="s">
        <v>215</v>
      </c>
      <c r="B458" t="s">
        <v>541</v>
      </c>
      <c r="C458" s="16">
        <v>86709</v>
      </c>
      <c r="D458">
        <v>44</v>
      </c>
      <c r="E458" s="2">
        <f t="shared" si="32"/>
        <v>39.6</v>
      </c>
      <c r="F458">
        <v>44</v>
      </c>
      <c r="G458">
        <f t="shared" si="33"/>
        <v>44</v>
      </c>
      <c r="H458">
        <v>41.36</v>
      </c>
      <c r="I458">
        <v>43.12</v>
      </c>
      <c r="J458">
        <v>41.36</v>
      </c>
      <c r="K458">
        <v>43.12</v>
      </c>
      <c r="L458">
        <v>39.6</v>
      </c>
      <c r="M458">
        <v>43.56</v>
      </c>
      <c r="N458">
        <v>43.56</v>
      </c>
      <c r="O458">
        <v>44</v>
      </c>
    </row>
    <row r="459" spans="1:15" x14ac:dyDescent="0.25">
      <c r="A459" t="s">
        <v>215</v>
      </c>
      <c r="B459" t="s">
        <v>542</v>
      </c>
      <c r="C459" s="16">
        <v>86709</v>
      </c>
      <c r="D459">
        <v>44</v>
      </c>
      <c r="E459" s="2">
        <f t="shared" si="32"/>
        <v>39.6</v>
      </c>
      <c r="F459">
        <v>44</v>
      </c>
      <c r="G459">
        <f t="shared" si="33"/>
        <v>44</v>
      </c>
      <c r="H459">
        <v>41.36</v>
      </c>
      <c r="I459">
        <v>43.12</v>
      </c>
      <c r="J459">
        <v>41.36</v>
      </c>
      <c r="K459">
        <v>43.12</v>
      </c>
      <c r="L459">
        <v>39.6</v>
      </c>
      <c r="M459">
        <v>43.56</v>
      </c>
      <c r="N459">
        <v>43.56</v>
      </c>
      <c r="O459">
        <v>44</v>
      </c>
    </row>
    <row r="460" spans="1:15" x14ac:dyDescent="0.25">
      <c r="A460" t="s">
        <v>215</v>
      </c>
      <c r="B460" t="s">
        <v>543</v>
      </c>
      <c r="C460" s="16">
        <v>86709</v>
      </c>
      <c r="D460">
        <v>44</v>
      </c>
      <c r="E460" s="2">
        <f t="shared" si="32"/>
        <v>39.6</v>
      </c>
      <c r="F460">
        <v>44</v>
      </c>
      <c r="G460">
        <f t="shared" si="33"/>
        <v>44</v>
      </c>
      <c r="H460">
        <v>41.36</v>
      </c>
      <c r="I460">
        <v>43.12</v>
      </c>
      <c r="J460">
        <v>41.36</v>
      </c>
      <c r="K460">
        <v>43.12</v>
      </c>
      <c r="L460">
        <v>39.6</v>
      </c>
      <c r="M460">
        <v>43.56</v>
      </c>
      <c r="N460">
        <v>43.56</v>
      </c>
      <c r="O460">
        <v>44</v>
      </c>
    </row>
    <row r="461" spans="1:15" x14ac:dyDescent="0.25">
      <c r="A461" t="s">
        <v>215</v>
      </c>
      <c r="B461" t="s">
        <v>544</v>
      </c>
      <c r="C461" s="16">
        <v>86735</v>
      </c>
      <c r="D461">
        <v>31</v>
      </c>
      <c r="E461" s="2">
        <f t="shared" si="32"/>
        <v>27.900000000000002</v>
      </c>
      <c r="F461">
        <v>31</v>
      </c>
      <c r="G461">
        <f t="shared" si="33"/>
        <v>31</v>
      </c>
      <c r="H461">
        <v>29.14</v>
      </c>
      <c r="I461">
        <v>30.38</v>
      </c>
      <c r="J461">
        <v>29.14</v>
      </c>
      <c r="K461">
        <v>30.38</v>
      </c>
      <c r="L461">
        <v>27.9</v>
      </c>
      <c r="M461">
        <v>30.69</v>
      </c>
      <c r="N461">
        <v>30.69</v>
      </c>
      <c r="O461">
        <v>31</v>
      </c>
    </row>
    <row r="462" spans="1:15" x14ac:dyDescent="0.25">
      <c r="A462" t="s">
        <v>215</v>
      </c>
      <c r="B462" t="s">
        <v>545</v>
      </c>
      <c r="C462" s="16">
        <v>86738</v>
      </c>
      <c r="D462">
        <v>20.5</v>
      </c>
      <c r="E462" s="2">
        <f t="shared" si="32"/>
        <v>18.45</v>
      </c>
      <c r="F462">
        <v>20.5</v>
      </c>
      <c r="G462">
        <f t="shared" si="33"/>
        <v>20.5</v>
      </c>
      <c r="H462">
        <v>19.27</v>
      </c>
      <c r="I462">
        <v>20.09</v>
      </c>
      <c r="J462">
        <v>19.27</v>
      </c>
      <c r="K462">
        <v>20.09</v>
      </c>
      <c r="L462">
        <v>18.45</v>
      </c>
      <c r="M462">
        <v>20.295000000000002</v>
      </c>
      <c r="N462">
        <v>20.295000000000002</v>
      </c>
      <c r="O462">
        <v>20.5</v>
      </c>
    </row>
    <row r="463" spans="1:15" x14ac:dyDescent="0.25">
      <c r="A463" t="s">
        <v>215</v>
      </c>
      <c r="B463" t="s">
        <v>546</v>
      </c>
      <c r="C463" s="16">
        <v>86747</v>
      </c>
      <c r="D463">
        <v>38</v>
      </c>
      <c r="E463" s="2">
        <f t="shared" si="32"/>
        <v>34.200000000000003</v>
      </c>
      <c r="F463">
        <v>38</v>
      </c>
      <c r="G463">
        <f t="shared" si="33"/>
        <v>38</v>
      </c>
      <c r="H463">
        <v>35.72</v>
      </c>
      <c r="I463">
        <v>37.24</v>
      </c>
      <c r="J463">
        <v>35.72</v>
      </c>
      <c r="K463">
        <v>37.24</v>
      </c>
      <c r="L463">
        <v>34.200000000000003</v>
      </c>
      <c r="M463">
        <v>37.619999999999997</v>
      </c>
      <c r="N463">
        <v>37.619999999999997</v>
      </c>
      <c r="O463">
        <v>38</v>
      </c>
    </row>
    <row r="464" spans="1:15" x14ac:dyDescent="0.25">
      <c r="A464" t="s">
        <v>215</v>
      </c>
      <c r="B464" t="s">
        <v>547</v>
      </c>
      <c r="C464" s="16">
        <v>86757</v>
      </c>
      <c r="D464">
        <v>315</v>
      </c>
      <c r="E464" s="2">
        <f t="shared" si="32"/>
        <v>283.5</v>
      </c>
      <c r="F464">
        <v>315</v>
      </c>
      <c r="G464">
        <f t="shared" si="33"/>
        <v>315</v>
      </c>
      <c r="H464">
        <v>296.10000000000002</v>
      </c>
      <c r="I464">
        <v>308.7</v>
      </c>
      <c r="J464">
        <v>296.10000000000002</v>
      </c>
      <c r="K464">
        <v>308.7</v>
      </c>
      <c r="L464">
        <v>283.5</v>
      </c>
      <c r="M464">
        <v>311.85000000000002</v>
      </c>
      <c r="N464">
        <v>311.85000000000002</v>
      </c>
      <c r="O464">
        <v>315</v>
      </c>
    </row>
    <row r="465" spans="1:15" x14ac:dyDescent="0.25">
      <c r="A465" t="s">
        <v>215</v>
      </c>
      <c r="B465" t="s">
        <v>548</v>
      </c>
      <c r="C465" s="16">
        <v>86757</v>
      </c>
      <c r="D465">
        <v>31</v>
      </c>
      <c r="E465" s="2">
        <f t="shared" si="32"/>
        <v>27.900000000000002</v>
      </c>
      <c r="F465">
        <v>31</v>
      </c>
      <c r="G465">
        <f t="shared" si="33"/>
        <v>31</v>
      </c>
      <c r="H465">
        <v>29.14</v>
      </c>
      <c r="I465">
        <v>30.38</v>
      </c>
      <c r="J465">
        <v>29.14</v>
      </c>
      <c r="K465">
        <v>30.38</v>
      </c>
      <c r="L465">
        <v>27.9</v>
      </c>
      <c r="M465">
        <v>30.69</v>
      </c>
      <c r="N465">
        <v>30.69</v>
      </c>
      <c r="O465">
        <v>31</v>
      </c>
    </row>
    <row r="466" spans="1:15" x14ac:dyDescent="0.25">
      <c r="A466" t="s">
        <v>215</v>
      </c>
      <c r="B466" t="s">
        <v>549</v>
      </c>
      <c r="C466" s="16">
        <v>86757</v>
      </c>
      <c r="D466">
        <v>31</v>
      </c>
      <c r="E466" s="2">
        <f t="shared" si="32"/>
        <v>27.900000000000002</v>
      </c>
      <c r="F466">
        <v>31</v>
      </c>
      <c r="G466">
        <f t="shared" si="33"/>
        <v>31</v>
      </c>
      <c r="H466">
        <v>29.14</v>
      </c>
      <c r="I466">
        <v>30.38</v>
      </c>
      <c r="J466">
        <v>29.14</v>
      </c>
      <c r="K466">
        <v>30.38</v>
      </c>
      <c r="L466">
        <v>27.9</v>
      </c>
      <c r="M466">
        <v>30.69</v>
      </c>
      <c r="N466">
        <v>30.69</v>
      </c>
      <c r="O466">
        <v>31</v>
      </c>
    </row>
    <row r="467" spans="1:15" x14ac:dyDescent="0.25">
      <c r="A467" t="s">
        <v>215</v>
      </c>
      <c r="B467" t="s">
        <v>550</v>
      </c>
      <c r="C467" s="16">
        <v>86762</v>
      </c>
      <c r="D467">
        <v>31</v>
      </c>
      <c r="E467" s="2">
        <f t="shared" si="32"/>
        <v>27.900000000000002</v>
      </c>
      <c r="F467">
        <v>31</v>
      </c>
      <c r="G467">
        <f t="shared" si="33"/>
        <v>31</v>
      </c>
      <c r="H467">
        <v>29.14</v>
      </c>
      <c r="I467">
        <v>30.38</v>
      </c>
      <c r="J467">
        <v>29.14</v>
      </c>
      <c r="K467">
        <v>30.38</v>
      </c>
      <c r="L467">
        <v>27.9</v>
      </c>
      <c r="M467">
        <v>30.69</v>
      </c>
      <c r="N467">
        <v>30.69</v>
      </c>
      <c r="O467">
        <v>31</v>
      </c>
    </row>
    <row r="468" spans="1:15" x14ac:dyDescent="0.25">
      <c r="A468" t="s">
        <v>215</v>
      </c>
      <c r="B468" t="s">
        <v>551</v>
      </c>
      <c r="C468" s="16">
        <v>86765</v>
      </c>
      <c r="D468">
        <v>31</v>
      </c>
      <c r="E468" s="2">
        <f t="shared" si="32"/>
        <v>27.900000000000002</v>
      </c>
      <c r="F468">
        <v>31</v>
      </c>
      <c r="G468">
        <f t="shared" si="33"/>
        <v>31</v>
      </c>
      <c r="H468">
        <v>29.14</v>
      </c>
      <c r="I468">
        <v>30.38</v>
      </c>
      <c r="J468">
        <v>29.14</v>
      </c>
      <c r="K468">
        <v>30.38</v>
      </c>
      <c r="L468">
        <v>27.9</v>
      </c>
      <c r="M468">
        <v>30.69</v>
      </c>
      <c r="N468">
        <v>30.69</v>
      </c>
      <c r="O468">
        <v>31</v>
      </c>
    </row>
    <row r="469" spans="1:15" x14ac:dyDescent="0.25">
      <c r="A469" t="s">
        <v>215</v>
      </c>
      <c r="B469" t="s">
        <v>552</v>
      </c>
      <c r="C469" s="16">
        <v>86765</v>
      </c>
      <c r="D469">
        <v>79</v>
      </c>
      <c r="E469" s="2">
        <f t="shared" si="32"/>
        <v>71.100000000000009</v>
      </c>
      <c r="F469">
        <v>79</v>
      </c>
      <c r="G469">
        <f t="shared" si="33"/>
        <v>79</v>
      </c>
      <c r="H469">
        <v>74.260000000000005</v>
      </c>
      <c r="I469">
        <v>77.42</v>
      </c>
      <c r="J469">
        <v>74.260000000000005</v>
      </c>
      <c r="K469">
        <v>77.42</v>
      </c>
      <c r="L469">
        <v>71.099999999999994</v>
      </c>
      <c r="M469">
        <v>78.209999999999994</v>
      </c>
      <c r="N469">
        <v>78.209999999999994</v>
      </c>
      <c r="O469">
        <v>79</v>
      </c>
    </row>
    <row r="470" spans="1:15" x14ac:dyDescent="0.25">
      <c r="A470" t="s">
        <v>215</v>
      </c>
      <c r="B470" t="s">
        <v>553</v>
      </c>
      <c r="C470" s="16">
        <v>86780</v>
      </c>
      <c r="D470">
        <v>57.5</v>
      </c>
      <c r="E470" s="2">
        <f t="shared" si="32"/>
        <v>51.75</v>
      </c>
      <c r="F470">
        <v>57.5</v>
      </c>
      <c r="G470">
        <f t="shared" si="33"/>
        <v>57.5</v>
      </c>
      <c r="H470">
        <v>54.05</v>
      </c>
      <c r="I470">
        <v>56.35</v>
      </c>
      <c r="J470">
        <v>54.05</v>
      </c>
      <c r="K470">
        <v>56.35</v>
      </c>
      <c r="L470">
        <v>51.75</v>
      </c>
      <c r="M470">
        <v>56.924999999999997</v>
      </c>
      <c r="N470">
        <v>56.924999999999997</v>
      </c>
      <c r="O470">
        <v>57.5</v>
      </c>
    </row>
    <row r="471" spans="1:15" x14ac:dyDescent="0.25">
      <c r="A471" t="s">
        <v>215</v>
      </c>
      <c r="B471" t="s">
        <v>554</v>
      </c>
      <c r="C471" s="16">
        <v>86787</v>
      </c>
      <c r="D471">
        <v>31</v>
      </c>
      <c r="E471" s="2">
        <f t="shared" si="32"/>
        <v>27.900000000000002</v>
      </c>
      <c r="F471">
        <v>31</v>
      </c>
      <c r="G471">
        <f t="shared" si="33"/>
        <v>31</v>
      </c>
      <c r="H471">
        <v>29.14</v>
      </c>
      <c r="I471">
        <v>30.38</v>
      </c>
      <c r="J471">
        <v>29.14</v>
      </c>
      <c r="K471">
        <v>30.38</v>
      </c>
      <c r="L471">
        <v>27.9</v>
      </c>
      <c r="M471">
        <v>30.69</v>
      </c>
      <c r="N471">
        <v>30.69</v>
      </c>
      <c r="O471">
        <v>31</v>
      </c>
    </row>
    <row r="472" spans="1:15" x14ac:dyDescent="0.25">
      <c r="A472" t="s">
        <v>215</v>
      </c>
      <c r="B472" t="s">
        <v>555</v>
      </c>
      <c r="C472" s="16">
        <v>86787</v>
      </c>
      <c r="D472">
        <v>60</v>
      </c>
      <c r="E472" s="2">
        <f t="shared" si="32"/>
        <v>54</v>
      </c>
      <c r="F472">
        <v>60</v>
      </c>
      <c r="G472">
        <f t="shared" si="33"/>
        <v>60</v>
      </c>
      <c r="H472">
        <v>56.4</v>
      </c>
      <c r="I472">
        <v>58.8</v>
      </c>
      <c r="J472">
        <v>56.4</v>
      </c>
      <c r="K472">
        <v>58.8</v>
      </c>
      <c r="L472">
        <v>54</v>
      </c>
      <c r="M472">
        <v>59.4</v>
      </c>
      <c r="N472">
        <v>59.4</v>
      </c>
      <c r="O472">
        <v>60</v>
      </c>
    </row>
    <row r="473" spans="1:15" x14ac:dyDescent="0.25">
      <c r="A473" t="s">
        <v>215</v>
      </c>
      <c r="B473" t="s">
        <v>556</v>
      </c>
      <c r="C473" s="16">
        <v>86788</v>
      </c>
      <c r="D473">
        <v>31</v>
      </c>
      <c r="E473" s="2">
        <f t="shared" si="32"/>
        <v>27.900000000000002</v>
      </c>
      <c r="F473">
        <v>31</v>
      </c>
      <c r="G473">
        <f t="shared" si="33"/>
        <v>31</v>
      </c>
      <c r="H473">
        <v>29.14</v>
      </c>
      <c r="I473">
        <v>30.38</v>
      </c>
      <c r="J473">
        <v>29.14</v>
      </c>
      <c r="K473">
        <v>30.38</v>
      </c>
      <c r="L473">
        <v>27.9</v>
      </c>
      <c r="M473">
        <v>30.69</v>
      </c>
      <c r="N473">
        <v>30.69</v>
      </c>
      <c r="O473">
        <v>31</v>
      </c>
    </row>
    <row r="474" spans="1:15" x14ac:dyDescent="0.25">
      <c r="A474" t="s">
        <v>215</v>
      </c>
      <c r="B474" t="s">
        <v>557</v>
      </c>
      <c r="C474" s="16">
        <v>86788</v>
      </c>
      <c r="D474">
        <v>82</v>
      </c>
      <c r="E474" s="2">
        <f t="shared" si="32"/>
        <v>73.8</v>
      </c>
      <c r="F474">
        <v>82</v>
      </c>
      <c r="G474">
        <f t="shared" si="33"/>
        <v>82</v>
      </c>
      <c r="H474">
        <v>77.08</v>
      </c>
      <c r="I474">
        <v>80.36</v>
      </c>
      <c r="J474">
        <v>77.08</v>
      </c>
      <c r="K474">
        <v>80.36</v>
      </c>
      <c r="L474">
        <v>73.8</v>
      </c>
      <c r="M474">
        <v>81.180000000000007</v>
      </c>
      <c r="N474">
        <v>81.180000000000007</v>
      </c>
      <c r="O474">
        <v>82</v>
      </c>
    </row>
    <row r="475" spans="1:15" x14ac:dyDescent="0.25">
      <c r="A475" t="s">
        <v>215</v>
      </c>
      <c r="B475" t="s">
        <v>558</v>
      </c>
      <c r="C475" s="16">
        <v>86790</v>
      </c>
      <c r="D475">
        <v>38</v>
      </c>
      <c r="E475" s="2">
        <f t="shared" si="32"/>
        <v>34.200000000000003</v>
      </c>
      <c r="F475">
        <v>38</v>
      </c>
      <c r="G475">
        <f t="shared" si="33"/>
        <v>38</v>
      </c>
      <c r="H475">
        <v>35.72</v>
      </c>
      <c r="I475">
        <v>37.24</v>
      </c>
      <c r="J475">
        <v>35.72</v>
      </c>
      <c r="K475">
        <v>37.24</v>
      </c>
      <c r="L475">
        <v>34.200000000000003</v>
      </c>
      <c r="M475">
        <v>37.619999999999997</v>
      </c>
      <c r="N475">
        <v>37.619999999999997</v>
      </c>
      <c r="O475">
        <v>38</v>
      </c>
    </row>
    <row r="476" spans="1:15" x14ac:dyDescent="0.25">
      <c r="A476" t="s">
        <v>215</v>
      </c>
      <c r="B476" t="s">
        <v>559</v>
      </c>
      <c r="C476" s="16">
        <v>86790</v>
      </c>
      <c r="D476">
        <v>60</v>
      </c>
      <c r="E476" s="2">
        <f t="shared" si="32"/>
        <v>54</v>
      </c>
      <c r="F476">
        <v>60</v>
      </c>
      <c r="G476">
        <f t="shared" si="33"/>
        <v>60</v>
      </c>
      <c r="H476">
        <v>56.4</v>
      </c>
      <c r="I476">
        <v>58.8</v>
      </c>
      <c r="J476">
        <v>56.4</v>
      </c>
      <c r="K476">
        <v>58.8</v>
      </c>
      <c r="L476">
        <v>54</v>
      </c>
      <c r="M476">
        <v>59.4</v>
      </c>
      <c r="N476">
        <v>59.4</v>
      </c>
      <c r="O476">
        <v>60</v>
      </c>
    </row>
    <row r="477" spans="1:15" x14ac:dyDescent="0.25">
      <c r="A477" t="s">
        <v>215</v>
      </c>
      <c r="B477" t="s">
        <v>560</v>
      </c>
      <c r="C477" s="16">
        <v>86790</v>
      </c>
      <c r="D477">
        <v>31</v>
      </c>
      <c r="E477" s="2">
        <f t="shared" si="32"/>
        <v>27.900000000000002</v>
      </c>
      <c r="F477">
        <v>31</v>
      </c>
      <c r="G477">
        <f t="shared" si="33"/>
        <v>31</v>
      </c>
      <c r="H477">
        <v>29.14</v>
      </c>
      <c r="I477">
        <v>30.38</v>
      </c>
      <c r="J477">
        <v>29.14</v>
      </c>
      <c r="K477">
        <v>30.38</v>
      </c>
      <c r="L477">
        <v>27.9</v>
      </c>
      <c r="M477">
        <v>30.69</v>
      </c>
      <c r="N477">
        <v>30.69</v>
      </c>
      <c r="O477">
        <v>31</v>
      </c>
    </row>
    <row r="478" spans="1:15" x14ac:dyDescent="0.25">
      <c r="A478" t="s">
        <v>215</v>
      </c>
      <c r="B478" t="s">
        <v>561</v>
      </c>
      <c r="C478" s="16">
        <v>86790</v>
      </c>
      <c r="D478">
        <v>133</v>
      </c>
      <c r="E478" s="2">
        <f t="shared" si="32"/>
        <v>119.7</v>
      </c>
      <c r="F478">
        <v>133</v>
      </c>
      <c r="G478">
        <f t="shared" si="33"/>
        <v>133</v>
      </c>
      <c r="H478">
        <v>125.02</v>
      </c>
      <c r="I478">
        <v>130.34</v>
      </c>
      <c r="J478">
        <v>125.02</v>
      </c>
      <c r="K478">
        <v>130.34</v>
      </c>
      <c r="L478">
        <v>119.7</v>
      </c>
      <c r="M478">
        <v>131.66999999999999</v>
      </c>
      <c r="N478">
        <v>131.66999999999999</v>
      </c>
      <c r="O478">
        <v>133</v>
      </c>
    </row>
    <row r="479" spans="1:15" x14ac:dyDescent="0.25">
      <c r="A479" t="s">
        <v>215</v>
      </c>
      <c r="B479" t="s">
        <v>562</v>
      </c>
      <c r="C479" s="16">
        <v>86376</v>
      </c>
      <c r="D479">
        <v>63</v>
      </c>
      <c r="E479" s="2">
        <f t="shared" si="32"/>
        <v>56.7</v>
      </c>
      <c r="F479">
        <v>63</v>
      </c>
      <c r="G479">
        <f t="shared" si="33"/>
        <v>63</v>
      </c>
      <c r="H479">
        <v>59.22</v>
      </c>
      <c r="I479">
        <v>61.74</v>
      </c>
      <c r="J479">
        <v>59.22</v>
      </c>
      <c r="K479">
        <v>61.74</v>
      </c>
      <c r="L479">
        <v>56.7</v>
      </c>
      <c r="M479">
        <v>62.37</v>
      </c>
      <c r="N479">
        <v>62.37</v>
      </c>
      <c r="O479">
        <v>63</v>
      </c>
    </row>
    <row r="480" spans="1:15" x14ac:dyDescent="0.25">
      <c r="A480" t="s">
        <v>215</v>
      </c>
      <c r="B480" t="s">
        <v>563</v>
      </c>
      <c r="C480" s="16">
        <v>86800</v>
      </c>
      <c r="D480">
        <v>63</v>
      </c>
      <c r="E480" s="2">
        <f t="shared" si="32"/>
        <v>56.7</v>
      </c>
      <c r="F480">
        <v>63</v>
      </c>
      <c r="G480">
        <f t="shared" si="33"/>
        <v>63</v>
      </c>
      <c r="H480">
        <v>59.22</v>
      </c>
      <c r="I480">
        <v>61.74</v>
      </c>
      <c r="J480">
        <v>59.22</v>
      </c>
      <c r="K480">
        <v>61.74</v>
      </c>
      <c r="L480">
        <v>56.7</v>
      </c>
      <c r="M480">
        <v>62.37</v>
      </c>
      <c r="N480">
        <v>62.37</v>
      </c>
      <c r="O480">
        <v>63</v>
      </c>
    </row>
    <row r="481" spans="1:15" x14ac:dyDescent="0.25">
      <c r="A481" t="s">
        <v>215</v>
      </c>
      <c r="B481" t="s">
        <v>564</v>
      </c>
      <c r="C481" s="16">
        <v>86800</v>
      </c>
      <c r="D481">
        <v>45</v>
      </c>
      <c r="E481" s="2">
        <f t="shared" si="32"/>
        <v>40.5</v>
      </c>
      <c r="F481">
        <v>45</v>
      </c>
      <c r="G481">
        <f t="shared" si="33"/>
        <v>45</v>
      </c>
      <c r="H481">
        <v>42.3</v>
      </c>
      <c r="I481">
        <v>44.1</v>
      </c>
      <c r="J481">
        <v>42.3</v>
      </c>
      <c r="K481">
        <v>44.1</v>
      </c>
      <c r="L481">
        <v>40.5</v>
      </c>
      <c r="M481">
        <v>44.55</v>
      </c>
      <c r="N481">
        <v>44.55</v>
      </c>
      <c r="O481">
        <v>45</v>
      </c>
    </row>
    <row r="482" spans="1:15" x14ac:dyDescent="0.25">
      <c r="A482" t="s">
        <v>215</v>
      </c>
      <c r="B482" t="s">
        <v>565</v>
      </c>
      <c r="C482" s="16">
        <v>86803</v>
      </c>
      <c r="D482">
        <v>30</v>
      </c>
      <c r="E482" s="2">
        <f t="shared" si="32"/>
        <v>27</v>
      </c>
      <c r="F482">
        <v>30</v>
      </c>
      <c r="G482">
        <f t="shared" si="33"/>
        <v>30</v>
      </c>
      <c r="H482">
        <v>28.2</v>
      </c>
      <c r="I482">
        <v>29.4</v>
      </c>
      <c r="J482">
        <v>28.2</v>
      </c>
      <c r="K482">
        <v>29.4</v>
      </c>
      <c r="L482">
        <v>27</v>
      </c>
      <c r="M482">
        <v>29.7</v>
      </c>
      <c r="N482">
        <v>29.7</v>
      </c>
      <c r="O482">
        <v>30</v>
      </c>
    </row>
    <row r="483" spans="1:15" x14ac:dyDescent="0.25">
      <c r="A483" t="s">
        <v>215</v>
      </c>
      <c r="B483" t="s">
        <v>566</v>
      </c>
      <c r="C483" s="16">
        <v>86803</v>
      </c>
      <c r="D483">
        <v>50</v>
      </c>
      <c r="E483" s="2">
        <f t="shared" si="32"/>
        <v>45</v>
      </c>
      <c r="F483">
        <v>50</v>
      </c>
      <c r="G483">
        <f t="shared" si="33"/>
        <v>50</v>
      </c>
      <c r="H483">
        <v>47</v>
      </c>
      <c r="I483">
        <v>49</v>
      </c>
      <c r="J483">
        <v>47</v>
      </c>
      <c r="K483">
        <v>49</v>
      </c>
      <c r="L483">
        <v>45</v>
      </c>
      <c r="M483">
        <v>49.5</v>
      </c>
      <c r="N483">
        <v>49.5</v>
      </c>
      <c r="O483">
        <v>50</v>
      </c>
    </row>
    <row r="484" spans="1:15" x14ac:dyDescent="0.25">
      <c r="A484" t="s">
        <v>215</v>
      </c>
      <c r="B484" t="s">
        <v>567</v>
      </c>
      <c r="C484" s="16">
        <v>86803</v>
      </c>
      <c r="D484">
        <v>30</v>
      </c>
      <c r="E484" s="2">
        <f t="shared" si="32"/>
        <v>27</v>
      </c>
      <c r="F484">
        <v>30</v>
      </c>
      <c r="G484">
        <f t="shared" si="33"/>
        <v>30</v>
      </c>
      <c r="H484">
        <v>28.2</v>
      </c>
      <c r="I484">
        <v>29.4</v>
      </c>
      <c r="J484">
        <v>28.2</v>
      </c>
      <c r="K484">
        <v>29.4</v>
      </c>
      <c r="L484">
        <v>27</v>
      </c>
      <c r="M484">
        <v>29.7</v>
      </c>
      <c r="N484">
        <v>29.7</v>
      </c>
      <c r="O484">
        <v>30</v>
      </c>
    </row>
    <row r="485" spans="1:15" x14ac:dyDescent="0.25">
      <c r="A485" t="s">
        <v>215</v>
      </c>
      <c r="B485" t="s">
        <v>568</v>
      </c>
      <c r="C485" s="16">
        <v>86803</v>
      </c>
      <c r="D485">
        <v>30</v>
      </c>
      <c r="E485" s="2">
        <f t="shared" si="32"/>
        <v>27</v>
      </c>
      <c r="F485">
        <v>30</v>
      </c>
      <c r="G485">
        <f t="shared" si="33"/>
        <v>30</v>
      </c>
      <c r="H485">
        <v>28.2</v>
      </c>
      <c r="I485">
        <v>29.4</v>
      </c>
      <c r="J485">
        <v>28.2</v>
      </c>
      <c r="K485">
        <v>29.4</v>
      </c>
      <c r="L485">
        <v>27</v>
      </c>
      <c r="M485">
        <v>29.7</v>
      </c>
      <c r="N485">
        <v>29.7</v>
      </c>
      <c r="O485">
        <v>30</v>
      </c>
    </row>
    <row r="486" spans="1:15" x14ac:dyDescent="0.25">
      <c r="A486" t="s">
        <v>215</v>
      </c>
      <c r="B486" t="s">
        <v>569</v>
      </c>
      <c r="C486" s="16">
        <v>86812</v>
      </c>
      <c r="D486">
        <v>39</v>
      </c>
      <c r="E486" s="2">
        <f t="shared" si="32"/>
        <v>35.1</v>
      </c>
      <c r="F486">
        <v>39</v>
      </c>
      <c r="G486">
        <f t="shared" si="33"/>
        <v>39</v>
      </c>
      <c r="H486">
        <v>36.659999999999997</v>
      </c>
      <c r="I486">
        <v>38.22</v>
      </c>
      <c r="J486">
        <v>36.659999999999997</v>
      </c>
      <c r="K486">
        <v>38.22</v>
      </c>
      <c r="L486">
        <v>35.1</v>
      </c>
      <c r="M486">
        <v>38.61</v>
      </c>
      <c r="N486">
        <v>38.61</v>
      </c>
      <c r="O486">
        <v>39</v>
      </c>
    </row>
    <row r="487" spans="1:15" x14ac:dyDescent="0.25">
      <c r="A487" t="s">
        <v>215</v>
      </c>
      <c r="B487" t="s">
        <v>569</v>
      </c>
      <c r="C487" s="16">
        <v>86812</v>
      </c>
      <c r="D487">
        <v>130</v>
      </c>
      <c r="E487" s="2">
        <f t="shared" si="32"/>
        <v>117</v>
      </c>
      <c r="F487">
        <v>130</v>
      </c>
      <c r="G487">
        <f t="shared" si="33"/>
        <v>130</v>
      </c>
      <c r="H487">
        <v>122.2</v>
      </c>
      <c r="I487">
        <v>127.4</v>
      </c>
      <c r="J487">
        <v>122.2</v>
      </c>
      <c r="K487">
        <v>127.4</v>
      </c>
      <c r="L487">
        <v>117</v>
      </c>
      <c r="M487">
        <v>128.69999999999999</v>
      </c>
      <c r="N487">
        <v>128.69999999999999</v>
      </c>
      <c r="O487">
        <v>130</v>
      </c>
    </row>
    <row r="488" spans="1:15" x14ac:dyDescent="0.25">
      <c r="A488" t="s">
        <v>215</v>
      </c>
      <c r="B488" t="s">
        <v>570</v>
      </c>
      <c r="C488" s="16">
        <v>87045</v>
      </c>
      <c r="D488">
        <v>23</v>
      </c>
      <c r="E488" s="2">
        <f t="shared" si="32"/>
        <v>20.7</v>
      </c>
      <c r="F488">
        <v>23</v>
      </c>
      <c r="G488">
        <f t="shared" si="33"/>
        <v>23</v>
      </c>
      <c r="H488">
        <v>21.62</v>
      </c>
      <c r="I488">
        <v>22.54</v>
      </c>
      <c r="J488">
        <v>21.62</v>
      </c>
      <c r="K488">
        <v>22.54</v>
      </c>
      <c r="L488">
        <v>20.7</v>
      </c>
      <c r="M488">
        <v>22.77</v>
      </c>
      <c r="N488">
        <v>22.77</v>
      </c>
      <c r="O488">
        <v>23</v>
      </c>
    </row>
    <row r="489" spans="1:15" x14ac:dyDescent="0.25">
      <c r="A489" t="s">
        <v>215</v>
      </c>
      <c r="B489" t="s">
        <v>571</v>
      </c>
      <c r="C489" s="16">
        <v>87046</v>
      </c>
      <c r="D489">
        <v>45</v>
      </c>
      <c r="E489" s="2">
        <f t="shared" si="32"/>
        <v>40.5</v>
      </c>
      <c r="F489">
        <v>45</v>
      </c>
      <c r="G489">
        <f t="shared" si="33"/>
        <v>45</v>
      </c>
      <c r="H489">
        <v>42.3</v>
      </c>
      <c r="I489">
        <v>44.1</v>
      </c>
      <c r="J489">
        <v>42.3</v>
      </c>
      <c r="K489">
        <v>44.1</v>
      </c>
      <c r="L489">
        <v>40.5</v>
      </c>
      <c r="M489">
        <v>44.55</v>
      </c>
      <c r="N489">
        <v>44.55</v>
      </c>
      <c r="O489">
        <v>45</v>
      </c>
    </row>
    <row r="490" spans="1:15" x14ac:dyDescent="0.25">
      <c r="A490" t="s">
        <v>215</v>
      </c>
      <c r="B490" t="s">
        <v>572</v>
      </c>
      <c r="C490" s="16">
        <v>87205</v>
      </c>
      <c r="D490">
        <v>64</v>
      </c>
      <c r="E490" s="2">
        <f t="shared" si="32"/>
        <v>57.6</v>
      </c>
      <c r="F490">
        <v>64</v>
      </c>
      <c r="G490">
        <f t="shared" si="33"/>
        <v>64</v>
      </c>
      <c r="H490">
        <v>60.16</v>
      </c>
      <c r="I490">
        <v>62.72</v>
      </c>
      <c r="J490">
        <v>60.16</v>
      </c>
      <c r="K490">
        <v>62.72</v>
      </c>
      <c r="L490">
        <v>57.6</v>
      </c>
      <c r="M490">
        <v>63.36</v>
      </c>
      <c r="N490">
        <v>63.36</v>
      </c>
      <c r="O490">
        <v>64</v>
      </c>
    </row>
    <row r="491" spans="1:15" x14ac:dyDescent="0.25">
      <c r="A491" t="s">
        <v>215</v>
      </c>
      <c r="B491" t="s">
        <v>573</v>
      </c>
      <c r="C491" s="16">
        <v>87205</v>
      </c>
      <c r="D491">
        <v>64</v>
      </c>
      <c r="E491" s="2">
        <f t="shared" si="32"/>
        <v>57.6</v>
      </c>
      <c r="F491">
        <v>64</v>
      </c>
      <c r="G491">
        <f t="shared" si="33"/>
        <v>64</v>
      </c>
      <c r="H491">
        <v>60.16</v>
      </c>
      <c r="I491">
        <v>62.72</v>
      </c>
      <c r="J491">
        <v>60.16</v>
      </c>
      <c r="K491">
        <v>62.72</v>
      </c>
      <c r="L491">
        <v>57.6</v>
      </c>
      <c r="M491">
        <v>63.36</v>
      </c>
      <c r="N491">
        <v>63.36</v>
      </c>
      <c r="O491">
        <v>64</v>
      </c>
    </row>
    <row r="492" spans="1:15" x14ac:dyDescent="0.25">
      <c r="A492" t="s">
        <v>215</v>
      </c>
      <c r="B492" t="s">
        <v>574</v>
      </c>
      <c r="C492" s="16">
        <v>87206</v>
      </c>
      <c r="D492">
        <v>23</v>
      </c>
      <c r="E492" s="2">
        <f t="shared" si="32"/>
        <v>20.7</v>
      </c>
      <c r="F492">
        <v>23</v>
      </c>
      <c r="G492">
        <f t="shared" si="33"/>
        <v>23</v>
      </c>
      <c r="H492">
        <v>21.62</v>
      </c>
      <c r="I492">
        <v>22.54</v>
      </c>
      <c r="J492">
        <v>21.62</v>
      </c>
      <c r="K492">
        <v>22.54</v>
      </c>
      <c r="L492">
        <v>20.7</v>
      </c>
      <c r="M492">
        <v>22.77</v>
      </c>
      <c r="N492">
        <v>22.77</v>
      </c>
      <c r="O492">
        <v>23</v>
      </c>
    </row>
    <row r="493" spans="1:15" x14ac:dyDescent="0.25">
      <c r="A493" t="s">
        <v>215</v>
      </c>
      <c r="B493" t="s">
        <v>575</v>
      </c>
      <c r="C493" s="16">
        <v>87209</v>
      </c>
      <c r="D493">
        <v>31</v>
      </c>
      <c r="E493" s="2">
        <f t="shared" si="32"/>
        <v>27.900000000000002</v>
      </c>
      <c r="F493">
        <v>31</v>
      </c>
      <c r="G493">
        <f t="shared" si="33"/>
        <v>31</v>
      </c>
      <c r="H493">
        <v>29.14</v>
      </c>
      <c r="I493">
        <v>30.38</v>
      </c>
      <c r="J493">
        <v>29.14</v>
      </c>
      <c r="K493">
        <v>30.38</v>
      </c>
      <c r="L493">
        <v>27.9</v>
      </c>
      <c r="M493">
        <v>30.69</v>
      </c>
      <c r="N493">
        <v>30.69</v>
      </c>
      <c r="O493">
        <v>31</v>
      </c>
    </row>
    <row r="494" spans="1:15" x14ac:dyDescent="0.25">
      <c r="A494" t="s">
        <v>215</v>
      </c>
      <c r="B494" t="s">
        <v>576</v>
      </c>
      <c r="C494" s="16">
        <v>87210</v>
      </c>
      <c r="D494">
        <v>57</v>
      </c>
      <c r="E494" s="2">
        <f t="shared" si="32"/>
        <v>51.300000000000004</v>
      </c>
      <c r="F494">
        <v>57</v>
      </c>
      <c r="G494">
        <f t="shared" si="33"/>
        <v>57</v>
      </c>
      <c r="H494">
        <v>53.58</v>
      </c>
      <c r="I494">
        <v>55.86</v>
      </c>
      <c r="J494">
        <v>53.58</v>
      </c>
      <c r="K494">
        <v>55.86</v>
      </c>
      <c r="L494">
        <v>51.3</v>
      </c>
      <c r="M494">
        <v>56.43</v>
      </c>
      <c r="N494">
        <v>56.43</v>
      </c>
      <c r="O494">
        <v>57</v>
      </c>
    </row>
    <row r="495" spans="1:15" x14ac:dyDescent="0.25">
      <c r="A495" t="s">
        <v>215</v>
      </c>
      <c r="B495" t="s">
        <v>577</v>
      </c>
      <c r="C495" s="16">
        <v>87210</v>
      </c>
      <c r="D495">
        <v>55</v>
      </c>
      <c r="E495" s="2">
        <f t="shared" si="32"/>
        <v>49.5</v>
      </c>
      <c r="F495">
        <v>55</v>
      </c>
      <c r="G495">
        <f t="shared" si="33"/>
        <v>55</v>
      </c>
      <c r="H495">
        <v>51.7</v>
      </c>
      <c r="I495">
        <v>53.9</v>
      </c>
      <c r="J495">
        <v>51.7</v>
      </c>
      <c r="K495">
        <v>53.9</v>
      </c>
      <c r="L495">
        <v>49.5</v>
      </c>
      <c r="M495">
        <v>54.45</v>
      </c>
      <c r="N495">
        <v>54.45</v>
      </c>
      <c r="O495">
        <v>55</v>
      </c>
    </row>
    <row r="496" spans="1:15" x14ac:dyDescent="0.25">
      <c r="A496" t="s">
        <v>215</v>
      </c>
      <c r="B496" t="s">
        <v>578</v>
      </c>
      <c r="C496" s="16">
        <v>87220</v>
      </c>
      <c r="D496">
        <v>100</v>
      </c>
      <c r="E496" s="2">
        <f t="shared" si="32"/>
        <v>90</v>
      </c>
      <c r="F496">
        <v>100</v>
      </c>
      <c r="G496">
        <f t="shared" si="33"/>
        <v>100</v>
      </c>
      <c r="H496">
        <v>94</v>
      </c>
      <c r="I496">
        <v>98</v>
      </c>
      <c r="J496">
        <v>94</v>
      </c>
      <c r="K496">
        <v>98</v>
      </c>
      <c r="L496">
        <v>90</v>
      </c>
      <c r="M496">
        <v>99</v>
      </c>
      <c r="N496">
        <v>99</v>
      </c>
      <c r="O496">
        <v>100</v>
      </c>
    </row>
    <row r="497" spans="1:15" x14ac:dyDescent="0.25">
      <c r="A497" t="s">
        <v>215</v>
      </c>
      <c r="B497" t="s">
        <v>579</v>
      </c>
      <c r="C497" s="16">
        <v>87275</v>
      </c>
      <c r="D497">
        <v>37</v>
      </c>
      <c r="E497" s="2">
        <f t="shared" si="32"/>
        <v>33.300000000000004</v>
      </c>
      <c r="F497">
        <v>37</v>
      </c>
      <c r="G497">
        <f t="shared" si="33"/>
        <v>37</v>
      </c>
      <c r="H497">
        <v>34.78</v>
      </c>
      <c r="I497">
        <v>36.26</v>
      </c>
      <c r="J497">
        <v>34.78</v>
      </c>
      <c r="K497">
        <v>36.26</v>
      </c>
      <c r="L497">
        <v>33.299999999999997</v>
      </c>
      <c r="M497">
        <v>36.630000000000003</v>
      </c>
      <c r="N497">
        <v>36.630000000000003</v>
      </c>
      <c r="O497">
        <v>37</v>
      </c>
    </row>
    <row r="498" spans="1:15" x14ac:dyDescent="0.25">
      <c r="A498" t="s">
        <v>215</v>
      </c>
      <c r="B498" t="s">
        <v>580</v>
      </c>
      <c r="C498" s="16">
        <v>87276</v>
      </c>
      <c r="D498">
        <v>37</v>
      </c>
      <c r="E498" s="2">
        <f t="shared" si="32"/>
        <v>33.300000000000004</v>
      </c>
      <c r="F498">
        <v>37</v>
      </c>
      <c r="G498">
        <f t="shared" si="33"/>
        <v>37</v>
      </c>
      <c r="H498">
        <v>34.78</v>
      </c>
      <c r="I498">
        <v>36.26</v>
      </c>
      <c r="J498">
        <v>34.78</v>
      </c>
      <c r="K498">
        <v>36.26</v>
      </c>
      <c r="L498">
        <v>33.299999999999997</v>
      </c>
      <c r="M498">
        <v>36.630000000000003</v>
      </c>
      <c r="N498">
        <v>36.630000000000003</v>
      </c>
      <c r="O498">
        <v>37</v>
      </c>
    </row>
    <row r="499" spans="1:15" x14ac:dyDescent="0.25">
      <c r="A499" t="s">
        <v>215</v>
      </c>
      <c r="B499" t="s">
        <v>581</v>
      </c>
      <c r="C499" s="16">
        <v>87324</v>
      </c>
      <c r="D499">
        <v>144</v>
      </c>
      <c r="E499" s="2">
        <f t="shared" si="32"/>
        <v>129.6</v>
      </c>
      <c r="F499">
        <v>144</v>
      </c>
      <c r="G499">
        <f t="shared" si="33"/>
        <v>144</v>
      </c>
      <c r="H499">
        <v>135.36000000000001</v>
      </c>
      <c r="I499">
        <v>141.12</v>
      </c>
      <c r="J499">
        <v>135.36000000000001</v>
      </c>
      <c r="K499">
        <v>141.12</v>
      </c>
      <c r="L499">
        <v>129.6</v>
      </c>
      <c r="M499">
        <v>142.56</v>
      </c>
      <c r="N499">
        <v>142.56</v>
      </c>
      <c r="O499">
        <v>144</v>
      </c>
    </row>
    <row r="500" spans="1:15" x14ac:dyDescent="0.25">
      <c r="A500" t="s">
        <v>215</v>
      </c>
      <c r="B500" t="s">
        <v>582</v>
      </c>
      <c r="C500" s="16">
        <v>87338</v>
      </c>
      <c r="D500">
        <v>128</v>
      </c>
      <c r="E500" s="2">
        <f t="shared" si="32"/>
        <v>115.2</v>
      </c>
      <c r="F500">
        <v>128</v>
      </c>
      <c r="G500">
        <f t="shared" si="33"/>
        <v>128</v>
      </c>
      <c r="H500">
        <v>120.32</v>
      </c>
      <c r="I500">
        <v>125.44</v>
      </c>
      <c r="J500">
        <v>120.32</v>
      </c>
      <c r="K500">
        <v>125.44</v>
      </c>
      <c r="L500">
        <v>115.2</v>
      </c>
      <c r="M500">
        <v>126.72</v>
      </c>
      <c r="N500">
        <v>126.72</v>
      </c>
      <c r="O500">
        <v>128</v>
      </c>
    </row>
    <row r="501" spans="1:15" x14ac:dyDescent="0.25">
      <c r="A501" t="s">
        <v>215</v>
      </c>
      <c r="B501" t="s">
        <v>583</v>
      </c>
      <c r="C501" s="16">
        <v>87340</v>
      </c>
      <c r="D501">
        <v>31</v>
      </c>
      <c r="E501" s="2">
        <f t="shared" si="32"/>
        <v>27.900000000000002</v>
      </c>
      <c r="F501">
        <v>31</v>
      </c>
      <c r="G501">
        <f t="shared" si="33"/>
        <v>31</v>
      </c>
      <c r="H501">
        <v>29.14</v>
      </c>
      <c r="I501">
        <v>30.38</v>
      </c>
      <c r="J501">
        <v>29.14</v>
      </c>
      <c r="K501">
        <v>30.38</v>
      </c>
      <c r="L501">
        <v>27.9</v>
      </c>
      <c r="M501">
        <v>30.69</v>
      </c>
      <c r="N501">
        <v>30.69</v>
      </c>
      <c r="O501">
        <v>31</v>
      </c>
    </row>
    <row r="502" spans="1:15" x14ac:dyDescent="0.25">
      <c r="A502" t="s">
        <v>215</v>
      </c>
      <c r="B502" t="s">
        <v>584</v>
      </c>
      <c r="C502" s="16">
        <v>87340</v>
      </c>
      <c r="D502">
        <v>17</v>
      </c>
      <c r="E502" s="2">
        <f t="shared" si="32"/>
        <v>15.3</v>
      </c>
      <c r="F502">
        <v>17</v>
      </c>
      <c r="G502">
        <f t="shared" si="33"/>
        <v>17</v>
      </c>
      <c r="H502">
        <v>15.98</v>
      </c>
      <c r="I502">
        <v>16.66</v>
      </c>
      <c r="J502">
        <v>15.98</v>
      </c>
      <c r="K502">
        <v>16.66</v>
      </c>
      <c r="L502">
        <v>15.3</v>
      </c>
      <c r="M502">
        <v>16.829999999999998</v>
      </c>
      <c r="N502">
        <v>16.829999999999998</v>
      </c>
      <c r="O502">
        <v>17</v>
      </c>
    </row>
    <row r="503" spans="1:15" x14ac:dyDescent="0.25">
      <c r="A503" t="s">
        <v>215</v>
      </c>
      <c r="B503" t="s">
        <v>585</v>
      </c>
      <c r="C503" s="16">
        <v>87340</v>
      </c>
      <c r="D503">
        <v>17</v>
      </c>
      <c r="E503" s="2">
        <f t="shared" si="32"/>
        <v>15.3</v>
      </c>
      <c r="F503">
        <v>17</v>
      </c>
      <c r="G503">
        <f t="shared" si="33"/>
        <v>17</v>
      </c>
      <c r="H503">
        <v>15.98</v>
      </c>
      <c r="I503">
        <v>16.66</v>
      </c>
      <c r="J503">
        <v>15.98</v>
      </c>
      <c r="K503">
        <v>16.66</v>
      </c>
      <c r="L503">
        <v>15.3</v>
      </c>
      <c r="M503">
        <v>16.829999999999998</v>
      </c>
      <c r="N503">
        <v>16.829999999999998</v>
      </c>
      <c r="O503">
        <v>17</v>
      </c>
    </row>
    <row r="504" spans="1:15" x14ac:dyDescent="0.25">
      <c r="A504" t="s">
        <v>215</v>
      </c>
      <c r="B504" t="s">
        <v>586</v>
      </c>
      <c r="C504" s="16">
        <v>87340</v>
      </c>
      <c r="D504">
        <v>17</v>
      </c>
      <c r="E504" s="2">
        <f t="shared" si="32"/>
        <v>15.3</v>
      </c>
      <c r="F504">
        <v>17</v>
      </c>
      <c r="G504">
        <f t="shared" si="33"/>
        <v>17</v>
      </c>
      <c r="H504">
        <v>15.98</v>
      </c>
      <c r="I504">
        <v>16.66</v>
      </c>
      <c r="J504">
        <v>15.98</v>
      </c>
      <c r="K504">
        <v>16.66</v>
      </c>
      <c r="L504">
        <v>15.3</v>
      </c>
      <c r="M504">
        <v>16.829999999999998</v>
      </c>
      <c r="N504">
        <v>16.829999999999998</v>
      </c>
      <c r="O504">
        <v>17</v>
      </c>
    </row>
    <row r="505" spans="1:15" x14ac:dyDescent="0.25">
      <c r="A505" t="s">
        <v>215</v>
      </c>
      <c r="B505" t="s">
        <v>587</v>
      </c>
      <c r="C505" s="16">
        <v>87389</v>
      </c>
      <c r="D505">
        <v>39</v>
      </c>
      <c r="E505" s="2">
        <f t="shared" si="32"/>
        <v>35.1</v>
      </c>
      <c r="F505">
        <v>39</v>
      </c>
      <c r="G505">
        <f t="shared" si="33"/>
        <v>39</v>
      </c>
      <c r="H505">
        <v>36.659999999999997</v>
      </c>
      <c r="I505">
        <v>38.22</v>
      </c>
      <c r="J505">
        <v>36.659999999999997</v>
      </c>
      <c r="K505">
        <v>38.22</v>
      </c>
      <c r="L505">
        <v>35.1</v>
      </c>
      <c r="M505">
        <v>38.61</v>
      </c>
      <c r="N505">
        <v>38.61</v>
      </c>
      <c r="O505">
        <v>39</v>
      </c>
    </row>
    <row r="506" spans="1:15" x14ac:dyDescent="0.25">
      <c r="A506" t="s">
        <v>215</v>
      </c>
      <c r="B506" t="s">
        <v>588</v>
      </c>
      <c r="C506" s="16">
        <v>87425</v>
      </c>
      <c r="D506">
        <v>42</v>
      </c>
      <c r="E506" s="2">
        <f t="shared" si="32"/>
        <v>37.800000000000004</v>
      </c>
      <c r="F506">
        <v>42</v>
      </c>
      <c r="G506">
        <f t="shared" si="33"/>
        <v>42</v>
      </c>
      <c r="H506">
        <v>39.479999999999997</v>
      </c>
      <c r="I506">
        <v>41.16</v>
      </c>
      <c r="J506">
        <v>39.479999999999997</v>
      </c>
      <c r="K506">
        <v>41.16</v>
      </c>
      <c r="L506">
        <v>37.799999999999997</v>
      </c>
      <c r="M506">
        <v>41.58</v>
      </c>
      <c r="N506">
        <v>41.58</v>
      </c>
      <c r="O506">
        <v>42</v>
      </c>
    </row>
    <row r="507" spans="1:15" x14ac:dyDescent="0.25">
      <c r="A507" t="s">
        <v>215</v>
      </c>
      <c r="B507" t="s">
        <v>589</v>
      </c>
      <c r="C507" s="16">
        <v>87449</v>
      </c>
      <c r="D507">
        <v>38</v>
      </c>
      <c r="E507" s="2">
        <f t="shared" si="32"/>
        <v>34.200000000000003</v>
      </c>
      <c r="F507">
        <v>38</v>
      </c>
      <c r="G507">
        <f t="shared" si="33"/>
        <v>38</v>
      </c>
      <c r="H507">
        <v>35.72</v>
      </c>
      <c r="I507">
        <v>37.24</v>
      </c>
      <c r="J507">
        <v>35.72</v>
      </c>
      <c r="K507">
        <v>37.24</v>
      </c>
      <c r="L507">
        <v>34.200000000000003</v>
      </c>
      <c r="M507">
        <v>37.619999999999997</v>
      </c>
      <c r="N507">
        <v>37.619999999999997</v>
      </c>
      <c r="O507">
        <v>38</v>
      </c>
    </row>
    <row r="508" spans="1:15" x14ac:dyDescent="0.25">
      <c r="A508" t="s">
        <v>215</v>
      </c>
      <c r="B508" t="s">
        <v>590</v>
      </c>
      <c r="C508" s="16">
        <v>87449</v>
      </c>
      <c r="D508">
        <v>38</v>
      </c>
      <c r="E508" s="2">
        <f t="shared" si="32"/>
        <v>34.200000000000003</v>
      </c>
      <c r="F508">
        <v>38</v>
      </c>
      <c r="G508">
        <f t="shared" si="33"/>
        <v>38</v>
      </c>
      <c r="H508">
        <v>35.72</v>
      </c>
      <c r="I508">
        <v>37.24</v>
      </c>
      <c r="J508">
        <v>35.72</v>
      </c>
      <c r="K508">
        <v>37.24</v>
      </c>
      <c r="L508">
        <v>34.200000000000003</v>
      </c>
      <c r="M508">
        <v>37.619999999999997</v>
      </c>
      <c r="N508">
        <v>37.619999999999997</v>
      </c>
      <c r="O508">
        <v>38</v>
      </c>
    </row>
    <row r="509" spans="1:15" x14ac:dyDescent="0.25">
      <c r="A509" t="s">
        <v>215</v>
      </c>
      <c r="B509" t="s">
        <v>591</v>
      </c>
      <c r="C509" s="16">
        <v>87491</v>
      </c>
      <c r="D509">
        <v>53</v>
      </c>
      <c r="E509" s="2">
        <f t="shared" si="32"/>
        <v>47.7</v>
      </c>
      <c r="F509">
        <v>53</v>
      </c>
      <c r="G509">
        <f t="shared" si="33"/>
        <v>53</v>
      </c>
      <c r="H509">
        <v>49.82</v>
      </c>
      <c r="I509">
        <v>51.94</v>
      </c>
      <c r="J509">
        <v>49.82</v>
      </c>
      <c r="K509">
        <v>51.94</v>
      </c>
      <c r="L509">
        <v>47.7</v>
      </c>
      <c r="M509">
        <v>52.47</v>
      </c>
      <c r="N509">
        <v>52.47</v>
      </c>
      <c r="O509">
        <v>53</v>
      </c>
    </row>
    <row r="510" spans="1:15" x14ac:dyDescent="0.25">
      <c r="A510" t="s">
        <v>215</v>
      </c>
      <c r="B510" t="s">
        <v>592</v>
      </c>
      <c r="C510" s="16">
        <v>87491</v>
      </c>
      <c r="D510">
        <v>53</v>
      </c>
      <c r="E510" s="2">
        <f t="shared" si="32"/>
        <v>47.7</v>
      </c>
      <c r="F510">
        <v>53</v>
      </c>
      <c r="G510">
        <f t="shared" si="33"/>
        <v>53</v>
      </c>
      <c r="H510">
        <v>49.82</v>
      </c>
      <c r="I510">
        <v>51.94</v>
      </c>
      <c r="J510">
        <v>49.82</v>
      </c>
      <c r="K510">
        <v>51.94</v>
      </c>
      <c r="L510">
        <v>47.7</v>
      </c>
      <c r="M510">
        <v>52.47</v>
      </c>
      <c r="N510">
        <v>52.47</v>
      </c>
      <c r="O510">
        <v>53</v>
      </c>
    </row>
    <row r="511" spans="1:15" x14ac:dyDescent="0.25">
      <c r="A511" t="s">
        <v>215</v>
      </c>
      <c r="B511" t="s">
        <v>593</v>
      </c>
      <c r="C511" s="16">
        <v>87493</v>
      </c>
      <c r="D511">
        <v>144</v>
      </c>
      <c r="E511" s="2">
        <f t="shared" si="32"/>
        <v>129.6</v>
      </c>
      <c r="F511">
        <v>144</v>
      </c>
      <c r="G511">
        <f t="shared" si="33"/>
        <v>144</v>
      </c>
      <c r="H511">
        <v>135.36000000000001</v>
      </c>
      <c r="I511">
        <v>141.12</v>
      </c>
      <c r="J511">
        <v>135.36000000000001</v>
      </c>
      <c r="K511">
        <v>141.12</v>
      </c>
      <c r="L511">
        <v>129.6</v>
      </c>
      <c r="M511">
        <v>142.56</v>
      </c>
      <c r="N511">
        <v>142.56</v>
      </c>
      <c r="O511">
        <v>144</v>
      </c>
    </row>
    <row r="512" spans="1:15" x14ac:dyDescent="0.25">
      <c r="A512" t="s">
        <v>215</v>
      </c>
      <c r="B512" t="s">
        <v>593</v>
      </c>
      <c r="C512" s="16">
        <v>87493</v>
      </c>
      <c r="D512">
        <v>115</v>
      </c>
      <c r="E512" s="2">
        <f t="shared" si="32"/>
        <v>103.5</v>
      </c>
      <c r="F512">
        <v>115</v>
      </c>
      <c r="G512">
        <f t="shared" si="33"/>
        <v>115</v>
      </c>
      <c r="H512">
        <v>108.1</v>
      </c>
      <c r="I512">
        <v>112.7</v>
      </c>
      <c r="J512">
        <v>108.1</v>
      </c>
      <c r="K512">
        <v>112.7</v>
      </c>
      <c r="L512">
        <v>103.5</v>
      </c>
      <c r="M512">
        <v>113.85</v>
      </c>
      <c r="N512">
        <v>113.85</v>
      </c>
      <c r="O512">
        <v>115</v>
      </c>
    </row>
    <row r="513" spans="1:15" x14ac:dyDescent="0.25">
      <c r="A513" t="s">
        <v>215</v>
      </c>
      <c r="B513" t="s">
        <v>594</v>
      </c>
      <c r="C513" s="16">
        <v>87497</v>
      </c>
      <c r="D513">
        <v>313</v>
      </c>
      <c r="E513" s="2">
        <f t="shared" si="32"/>
        <v>281.7</v>
      </c>
      <c r="F513">
        <v>313</v>
      </c>
      <c r="G513">
        <f t="shared" si="33"/>
        <v>313</v>
      </c>
      <c r="H513">
        <v>294.22000000000003</v>
      </c>
      <c r="I513">
        <v>306.74</v>
      </c>
      <c r="J513">
        <v>294.22000000000003</v>
      </c>
      <c r="K513">
        <v>306.74</v>
      </c>
      <c r="L513">
        <v>281.7</v>
      </c>
      <c r="M513">
        <v>309.87</v>
      </c>
      <c r="N513">
        <v>309.87</v>
      </c>
      <c r="O513">
        <v>313</v>
      </c>
    </row>
    <row r="514" spans="1:15" x14ac:dyDescent="0.25">
      <c r="A514" t="s">
        <v>215</v>
      </c>
      <c r="B514" t="s">
        <v>595</v>
      </c>
      <c r="C514" s="16">
        <v>87502</v>
      </c>
      <c r="D514">
        <v>69</v>
      </c>
      <c r="E514" s="2">
        <f t="shared" ref="E514:E577" si="34">D514*0.9</f>
        <v>62.1</v>
      </c>
      <c r="F514">
        <v>69</v>
      </c>
      <c r="G514">
        <f t="shared" si="33"/>
        <v>69</v>
      </c>
      <c r="H514">
        <v>64.86</v>
      </c>
      <c r="I514">
        <v>67.62</v>
      </c>
      <c r="J514">
        <v>64.86</v>
      </c>
      <c r="K514">
        <v>67.62</v>
      </c>
      <c r="L514">
        <v>62.1</v>
      </c>
      <c r="M514">
        <v>68.31</v>
      </c>
      <c r="N514">
        <v>68.31</v>
      </c>
      <c r="O514">
        <v>69</v>
      </c>
    </row>
    <row r="515" spans="1:15" x14ac:dyDescent="0.25">
      <c r="A515" t="s">
        <v>215</v>
      </c>
      <c r="B515" t="s">
        <v>596</v>
      </c>
      <c r="C515" s="16">
        <v>87517</v>
      </c>
      <c r="D515">
        <v>431</v>
      </c>
      <c r="E515" s="2">
        <f t="shared" si="34"/>
        <v>387.90000000000003</v>
      </c>
      <c r="F515">
        <v>431</v>
      </c>
      <c r="G515">
        <f t="shared" si="33"/>
        <v>431</v>
      </c>
      <c r="H515">
        <v>405.14</v>
      </c>
      <c r="I515">
        <v>422.38</v>
      </c>
      <c r="J515">
        <v>405.14</v>
      </c>
      <c r="K515">
        <v>422.38</v>
      </c>
      <c r="L515">
        <v>387.9</v>
      </c>
      <c r="M515">
        <v>426.69</v>
      </c>
      <c r="N515">
        <v>426.69</v>
      </c>
      <c r="O515">
        <v>431</v>
      </c>
    </row>
    <row r="516" spans="1:15" x14ac:dyDescent="0.25">
      <c r="A516" t="s">
        <v>215</v>
      </c>
      <c r="B516" t="s">
        <v>597</v>
      </c>
      <c r="C516" s="16">
        <v>87522</v>
      </c>
      <c r="D516">
        <v>348</v>
      </c>
      <c r="E516" s="2">
        <f t="shared" si="34"/>
        <v>313.2</v>
      </c>
      <c r="F516">
        <v>348</v>
      </c>
      <c r="G516">
        <f t="shared" ref="G516:G579" si="35">D516</f>
        <v>348</v>
      </c>
      <c r="H516">
        <v>327.12</v>
      </c>
      <c r="I516">
        <v>341.04</v>
      </c>
      <c r="J516">
        <v>327.12</v>
      </c>
      <c r="K516">
        <v>341.04</v>
      </c>
      <c r="L516">
        <v>313.2</v>
      </c>
      <c r="M516">
        <v>344.52</v>
      </c>
      <c r="N516">
        <v>344.52</v>
      </c>
      <c r="O516">
        <v>348</v>
      </c>
    </row>
    <row r="517" spans="1:15" x14ac:dyDescent="0.25">
      <c r="A517" t="s">
        <v>215</v>
      </c>
      <c r="B517" t="s">
        <v>598</v>
      </c>
      <c r="C517" s="16">
        <v>87529</v>
      </c>
      <c r="D517">
        <v>378</v>
      </c>
      <c r="E517" s="2">
        <f t="shared" si="34"/>
        <v>340.2</v>
      </c>
      <c r="F517">
        <v>378</v>
      </c>
      <c r="G517">
        <f t="shared" si="35"/>
        <v>378</v>
      </c>
      <c r="H517">
        <v>355.32</v>
      </c>
      <c r="I517">
        <v>370.44</v>
      </c>
      <c r="J517">
        <v>355.32</v>
      </c>
      <c r="K517">
        <v>370.44</v>
      </c>
      <c r="L517">
        <v>340.2</v>
      </c>
      <c r="M517">
        <v>374.22</v>
      </c>
      <c r="N517">
        <v>374.22</v>
      </c>
      <c r="O517">
        <v>378</v>
      </c>
    </row>
    <row r="518" spans="1:15" x14ac:dyDescent="0.25">
      <c r="A518" t="s">
        <v>215</v>
      </c>
      <c r="B518" t="s">
        <v>599</v>
      </c>
      <c r="C518" s="16">
        <v>87529</v>
      </c>
      <c r="D518">
        <v>134</v>
      </c>
      <c r="E518" s="2">
        <f t="shared" si="34"/>
        <v>120.60000000000001</v>
      </c>
      <c r="F518">
        <v>134</v>
      </c>
      <c r="G518">
        <f t="shared" si="35"/>
        <v>134</v>
      </c>
      <c r="H518">
        <v>125.96</v>
      </c>
      <c r="I518">
        <v>131.32</v>
      </c>
      <c r="J518">
        <v>125.96</v>
      </c>
      <c r="K518">
        <v>131.32</v>
      </c>
      <c r="L518">
        <v>120.6</v>
      </c>
      <c r="M518">
        <v>132.66</v>
      </c>
      <c r="N518">
        <v>132.66</v>
      </c>
      <c r="O518">
        <v>134</v>
      </c>
    </row>
    <row r="519" spans="1:15" x14ac:dyDescent="0.25">
      <c r="A519" t="s">
        <v>215</v>
      </c>
      <c r="B519" t="s">
        <v>600</v>
      </c>
      <c r="C519" s="16">
        <v>87536</v>
      </c>
      <c r="D519">
        <v>256</v>
      </c>
      <c r="E519" s="2">
        <f t="shared" si="34"/>
        <v>230.4</v>
      </c>
      <c r="F519">
        <v>256</v>
      </c>
      <c r="G519">
        <f t="shared" si="35"/>
        <v>256</v>
      </c>
      <c r="H519">
        <v>240.64</v>
      </c>
      <c r="I519">
        <v>250.88</v>
      </c>
      <c r="J519">
        <v>240.64</v>
      </c>
      <c r="K519">
        <v>250.88</v>
      </c>
      <c r="L519">
        <v>230.4</v>
      </c>
      <c r="M519">
        <v>253.44</v>
      </c>
      <c r="N519">
        <v>253.44</v>
      </c>
      <c r="O519">
        <v>256</v>
      </c>
    </row>
    <row r="520" spans="1:15" x14ac:dyDescent="0.25">
      <c r="A520" t="s">
        <v>215</v>
      </c>
      <c r="B520" t="s">
        <v>601</v>
      </c>
      <c r="C520" s="16">
        <v>87591</v>
      </c>
      <c r="D520">
        <v>53</v>
      </c>
      <c r="E520" s="2">
        <f t="shared" si="34"/>
        <v>47.7</v>
      </c>
      <c r="F520">
        <v>53</v>
      </c>
      <c r="G520">
        <f t="shared" si="35"/>
        <v>53</v>
      </c>
      <c r="H520">
        <v>49.82</v>
      </c>
      <c r="I520">
        <v>51.94</v>
      </c>
      <c r="J520">
        <v>49.82</v>
      </c>
      <c r="K520">
        <v>51.94</v>
      </c>
      <c r="L520">
        <v>47.7</v>
      </c>
      <c r="M520">
        <v>52.47</v>
      </c>
      <c r="N520">
        <v>52.47</v>
      </c>
      <c r="O520">
        <v>53</v>
      </c>
    </row>
    <row r="521" spans="1:15" x14ac:dyDescent="0.25">
      <c r="A521" t="s">
        <v>215</v>
      </c>
      <c r="B521" t="s">
        <v>602</v>
      </c>
      <c r="C521" s="16">
        <v>87798</v>
      </c>
      <c r="D521">
        <v>134</v>
      </c>
      <c r="E521" s="2">
        <f t="shared" si="34"/>
        <v>120.60000000000001</v>
      </c>
      <c r="F521">
        <v>134</v>
      </c>
      <c r="G521">
        <f t="shared" si="35"/>
        <v>134</v>
      </c>
      <c r="H521">
        <v>125.96</v>
      </c>
      <c r="I521">
        <v>131.32</v>
      </c>
      <c r="J521">
        <v>125.96</v>
      </c>
      <c r="K521">
        <v>131.32</v>
      </c>
      <c r="L521">
        <v>120.6</v>
      </c>
      <c r="M521">
        <v>132.66</v>
      </c>
      <c r="N521">
        <v>132.66</v>
      </c>
      <c r="O521">
        <v>134</v>
      </c>
    </row>
    <row r="522" spans="1:15" x14ac:dyDescent="0.25">
      <c r="A522" t="s">
        <v>215</v>
      </c>
      <c r="B522" t="s">
        <v>603</v>
      </c>
      <c r="C522" s="16">
        <v>87798</v>
      </c>
      <c r="D522">
        <v>134</v>
      </c>
      <c r="E522" s="2">
        <f t="shared" si="34"/>
        <v>120.60000000000001</v>
      </c>
      <c r="F522">
        <v>134</v>
      </c>
      <c r="G522">
        <f t="shared" si="35"/>
        <v>134</v>
      </c>
      <c r="H522">
        <v>125.96</v>
      </c>
      <c r="I522">
        <v>131.32</v>
      </c>
      <c r="J522">
        <v>125.96</v>
      </c>
      <c r="K522">
        <v>131.32</v>
      </c>
      <c r="L522">
        <v>120.6</v>
      </c>
      <c r="M522">
        <v>132.66</v>
      </c>
      <c r="N522">
        <v>132.66</v>
      </c>
      <c r="O522">
        <v>134</v>
      </c>
    </row>
    <row r="523" spans="1:15" x14ac:dyDescent="0.25">
      <c r="A523" t="s">
        <v>215</v>
      </c>
      <c r="B523" t="s">
        <v>604</v>
      </c>
      <c r="C523" s="16">
        <v>87799</v>
      </c>
      <c r="D523">
        <v>342</v>
      </c>
      <c r="E523" s="2">
        <f t="shared" si="34"/>
        <v>307.8</v>
      </c>
      <c r="F523">
        <v>342</v>
      </c>
      <c r="G523">
        <f t="shared" si="35"/>
        <v>342</v>
      </c>
      <c r="H523">
        <v>321.48</v>
      </c>
      <c r="I523">
        <v>335.16</v>
      </c>
      <c r="J523">
        <v>321.48</v>
      </c>
      <c r="K523">
        <v>335.16</v>
      </c>
      <c r="L523">
        <v>307.8</v>
      </c>
      <c r="M523">
        <v>338.58</v>
      </c>
      <c r="N523">
        <v>338.58</v>
      </c>
      <c r="O523">
        <v>342</v>
      </c>
    </row>
    <row r="524" spans="1:15" x14ac:dyDescent="0.25">
      <c r="A524" t="s">
        <v>215</v>
      </c>
      <c r="B524" t="s">
        <v>605</v>
      </c>
      <c r="C524" s="16">
        <v>87799</v>
      </c>
      <c r="D524">
        <v>342</v>
      </c>
      <c r="E524" s="2">
        <f t="shared" si="34"/>
        <v>307.8</v>
      </c>
      <c r="F524">
        <v>342</v>
      </c>
      <c r="G524">
        <f t="shared" si="35"/>
        <v>342</v>
      </c>
      <c r="H524">
        <v>321.48</v>
      </c>
      <c r="I524">
        <v>335.16</v>
      </c>
      <c r="J524">
        <v>321.48</v>
      </c>
      <c r="K524">
        <v>335.16</v>
      </c>
      <c r="L524">
        <v>307.8</v>
      </c>
      <c r="M524">
        <v>338.58</v>
      </c>
      <c r="N524">
        <v>338.58</v>
      </c>
      <c r="O524">
        <v>342</v>
      </c>
    </row>
    <row r="525" spans="1:15" x14ac:dyDescent="0.25">
      <c r="A525" t="s">
        <v>215</v>
      </c>
      <c r="B525" t="s">
        <v>606</v>
      </c>
      <c r="C525" s="16">
        <v>87799</v>
      </c>
      <c r="D525">
        <v>463</v>
      </c>
      <c r="E525" s="2">
        <f t="shared" si="34"/>
        <v>416.7</v>
      </c>
      <c r="F525">
        <v>463</v>
      </c>
      <c r="G525">
        <f t="shared" si="35"/>
        <v>463</v>
      </c>
      <c r="H525">
        <v>435.22</v>
      </c>
      <c r="I525">
        <v>453.74</v>
      </c>
      <c r="J525">
        <v>435.22</v>
      </c>
      <c r="K525">
        <v>453.74</v>
      </c>
      <c r="L525">
        <v>416.7</v>
      </c>
      <c r="M525">
        <v>458.37</v>
      </c>
      <c r="N525">
        <v>458.37</v>
      </c>
      <c r="O525">
        <v>463</v>
      </c>
    </row>
    <row r="526" spans="1:15" x14ac:dyDescent="0.25">
      <c r="A526" t="s">
        <v>215</v>
      </c>
      <c r="B526" t="s">
        <v>607</v>
      </c>
      <c r="C526" s="16">
        <v>87801</v>
      </c>
      <c r="D526">
        <v>134</v>
      </c>
      <c r="E526" s="2">
        <f t="shared" si="34"/>
        <v>120.60000000000001</v>
      </c>
      <c r="F526">
        <v>134</v>
      </c>
      <c r="G526">
        <f t="shared" si="35"/>
        <v>134</v>
      </c>
      <c r="H526">
        <v>125.96</v>
      </c>
      <c r="I526">
        <v>131.32</v>
      </c>
      <c r="J526">
        <v>125.96</v>
      </c>
      <c r="K526">
        <v>131.32</v>
      </c>
      <c r="L526">
        <v>120.6</v>
      </c>
      <c r="M526">
        <v>132.66</v>
      </c>
      <c r="N526">
        <v>132.66</v>
      </c>
      <c r="O526">
        <v>134</v>
      </c>
    </row>
    <row r="527" spans="1:15" x14ac:dyDescent="0.25">
      <c r="A527" t="s">
        <v>215</v>
      </c>
      <c r="B527" t="s">
        <v>608</v>
      </c>
      <c r="C527" s="16">
        <v>87807</v>
      </c>
      <c r="D527">
        <v>104</v>
      </c>
      <c r="E527" s="2">
        <f t="shared" si="34"/>
        <v>93.600000000000009</v>
      </c>
      <c r="F527">
        <v>104</v>
      </c>
      <c r="G527">
        <f t="shared" si="35"/>
        <v>104</v>
      </c>
      <c r="H527">
        <v>97.76</v>
      </c>
      <c r="I527">
        <v>101.92</v>
      </c>
      <c r="J527">
        <v>97.76</v>
      </c>
      <c r="K527">
        <v>101.92</v>
      </c>
      <c r="L527">
        <v>93.6</v>
      </c>
      <c r="M527">
        <v>102.96</v>
      </c>
      <c r="N527">
        <v>102.96</v>
      </c>
      <c r="O527">
        <v>104</v>
      </c>
    </row>
    <row r="528" spans="1:15" x14ac:dyDescent="0.25">
      <c r="A528" t="s">
        <v>215</v>
      </c>
      <c r="B528" t="s">
        <v>609</v>
      </c>
      <c r="C528" s="16">
        <v>87880</v>
      </c>
      <c r="D528">
        <v>97</v>
      </c>
      <c r="E528" s="2">
        <f t="shared" si="34"/>
        <v>87.3</v>
      </c>
      <c r="F528">
        <v>97</v>
      </c>
      <c r="G528">
        <f t="shared" si="35"/>
        <v>97</v>
      </c>
      <c r="H528">
        <v>91.18</v>
      </c>
      <c r="I528">
        <v>95.06</v>
      </c>
      <c r="J528">
        <v>91.18</v>
      </c>
      <c r="K528">
        <v>95.06</v>
      </c>
      <c r="L528">
        <v>87.3</v>
      </c>
      <c r="M528">
        <v>96.03</v>
      </c>
      <c r="N528">
        <v>96.03</v>
      </c>
      <c r="O528">
        <v>97</v>
      </c>
    </row>
    <row r="529" spans="1:15" x14ac:dyDescent="0.25">
      <c r="A529" t="s">
        <v>215</v>
      </c>
      <c r="B529" t="s">
        <v>610</v>
      </c>
      <c r="C529" s="16">
        <v>87902</v>
      </c>
      <c r="D529">
        <v>381</v>
      </c>
      <c r="E529" s="2">
        <f t="shared" si="34"/>
        <v>342.90000000000003</v>
      </c>
      <c r="F529">
        <v>381</v>
      </c>
      <c r="G529">
        <f t="shared" si="35"/>
        <v>381</v>
      </c>
      <c r="H529">
        <v>358.14</v>
      </c>
      <c r="I529">
        <v>373.38</v>
      </c>
      <c r="J529">
        <v>358.14</v>
      </c>
      <c r="K529">
        <v>373.38</v>
      </c>
      <c r="L529">
        <v>342.9</v>
      </c>
      <c r="M529">
        <v>377.19</v>
      </c>
      <c r="N529">
        <v>377.19</v>
      </c>
      <c r="O529">
        <v>381</v>
      </c>
    </row>
    <row r="530" spans="1:15" x14ac:dyDescent="0.25">
      <c r="A530" t="s">
        <v>215</v>
      </c>
      <c r="B530" t="s">
        <v>611</v>
      </c>
      <c r="C530" s="16">
        <v>88184</v>
      </c>
      <c r="D530">
        <v>382</v>
      </c>
      <c r="E530" s="2">
        <f t="shared" si="34"/>
        <v>343.8</v>
      </c>
      <c r="F530">
        <v>382</v>
      </c>
      <c r="G530">
        <f t="shared" si="35"/>
        <v>382</v>
      </c>
      <c r="H530">
        <v>359.08</v>
      </c>
      <c r="I530">
        <v>374.36</v>
      </c>
      <c r="J530">
        <v>359.08</v>
      </c>
      <c r="K530">
        <v>374.36</v>
      </c>
      <c r="L530">
        <v>343.8</v>
      </c>
      <c r="M530">
        <v>378.18</v>
      </c>
      <c r="N530">
        <v>378.18</v>
      </c>
      <c r="O530">
        <v>382</v>
      </c>
    </row>
    <row r="531" spans="1:15" x14ac:dyDescent="0.25">
      <c r="A531" t="s">
        <v>215</v>
      </c>
      <c r="B531" t="s">
        <v>612</v>
      </c>
      <c r="C531" s="16">
        <v>88185</v>
      </c>
      <c r="D531">
        <v>382</v>
      </c>
      <c r="E531" s="2">
        <f t="shared" si="34"/>
        <v>343.8</v>
      </c>
      <c r="F531">
        <v>382</v>
      </c>
      <c r="G531">
        <f t="shared" si="35"/>
        <v>382</v>
      </c>
      <c r="H531">
        <v>359.08</v>
      </c>
      <c r="I531">
        <v>374.36</v>
      </c>
      <c r="J531">
        <v>359.08</v>
      </c>
      <c r="K531">
        <v>374.36</v>
      </c>
      <c r="L531">
        <v>343.8</v>
      </c>
      <c r="M531">
        <v>378.18</v>
      </c>
      <c r="N531">
        <v>378.18</v>
      </c>
      <c r="O531">
        <v>382</v>
      </c>
    </row>
    <row r="532" spans="1:15" x14ac:dyDescent="0.25">
      <c r="A532" t="s">
        <v>215</v>
      </c>
      <c r="B532" t="s">
        <v>613</v>
      </c>
      <c r="C532" s="16">
        <v>88189</v>
      </c>
      <c r="D532">
        <v>382</v>
      </c>
      <c r="E532" s="2">
        <f t="shared" si="34"/>
        <v>343.8</v>
      </c>
      <c r="F532">
        <v>382</v>
      </c>
      <c r="G532">
        <f t="shared" si="35"/>
        <v>382</v>
      </c>
      <c r="H532">
        <v>359.08</v>
      </c>
      <c r="I532">
        <v>374.36</v>
      </c>
      <c r="J532">
        <v>359.08</v>
      </c>
      <c r="K532">
        <v>374.36</v>
      </c>
      <c r="L532">
        <v>343.8</v>
      </c>
      <c r="M532">
        <v>378.18</v>
      </c>
      <c r="N532">
        <v>378.18</v>
      </c>
      <c r="O532">
        <v>382</v>
      </c>
    </row>
    <row r="533" spans="1:15" x14ac:dyDescent="0.25">
      <c r="A533" t="s">
        <v>215</v>
      </c>
      <c r="B533" t="s">
        <v>614</v>
      </c>
      <c r="C533" s="16">
        <v>89051</v>
      </c>
      <c r="D533">
        <v>23</v>
      </c>
      <c r="E533" s="2">
        <f t="shared" si="34"/>
        <v>20.7</v>
      </c>
      <c r="F533">
        <v>23</v>
      </c>
      <c r="G533">
        <f t="shared" si="35"/>
        <v>23</v>
      </c>
      <c r="H533">
        <v>21.62</v>
      </c>
      <c r="I533">
        <v>22.54</v>
      </c>
      <c r="J533">
        <v>21.62</v>
      </c>
      <c r="K533">
        <v>22.54</v>
      </c>
      <c r="L533">
        <v>20.7</v>
      </c>
      <c r="M533">
        <v>22.77</v>
      </c>
      <c r="N533">
        <v>22.77</v>
      </c>
      <c r="O533">
        <v>23</v>
      </c>
    </row>
    <row r="534" spans="1:15" x14ac:dyDescent="0.25">
      <c r="A534" t="s">
        <v>215</v>
      </c>
      <c r="B534" t="s">
        <v>615</v>
      </c>
      <c r="C534" s="16">
        <v>89051</v>
      </c>
      <c r="D534">
        <v>44</v>
      </c>
      <c r="E534" s="2">
        <f t="shared" si="34"/>
        <v>39.6</v>
      </c>
      <c r="F534">
        <v>44</v>
      </c>
      <c r="G534">
        <f t="shared" si="35"/>
        <v>44</v>
      </c>
      <c r="H534">
        <v>41.36</v>
      </c>
      <c r="I534">
        <v>43.12</v>
      </c>
      <c r="J534">
        <v>41.36</v>
      </c>
      <c r="K534">
        <v>43.12</v>
      </c>
      <c r="L534">
        <v>39.6</v>
      </c>
      <c r="M534">
        <v>43.56</v>
      </c>
      <c r="N534">
        <v>43.56</v>
      </c>
      <c r="O534">
        <v>44</v>
      </c>
    </row>
    <row r="535" spans="1:15" x14ac:dyDescent="0.25">
      <c r="A535" t="s">
        <v>215</v>
      </c>
      <c r="B535" t="s">
        <v>616</v>
      </c>
      <c r="C535" s="16">
        <v>89055</v>
      </c>
      <c r="D535">
        <v>38</v>
      </c>
      <c r="E535" s="2">
        <f t="shared" si="34"/>
        <v>34.200000000000003</v>
      </c>
      <c r="F535">
        <v>38</v>
      </c>
      <c r="G535">
        <f t="shared" si="35"/>
        <v>38</v>
      </c>
      <c r="H535">
        <v>35.72</v>
      </c>
      <c r="I535">
        <v>37.24</v>
      </c>
      <c r="J535">
        <v>35.72</v>
      </c>
      <c r="K535">
        <v>37.24</v>
      </c>
      <c r="L535">
        <v>34.200000000000003</v>
      </c>
      <c r="M535">
        <v>37.619999999999997</v>
      </c>
      <c r="N535">
        <v>37.619999999999997</v>
      </c>
      <c r="O535">
        <v>38</v>
      </c>
    </row>
    <row r="536" spans="1:15" x14ac:dyDescent="0.25">
      <c r="A536" t="s">
        <v>215</v>
      </c>
      <c r="B536" t="s">
        <v>617</v>
      </c>
      <c r="C536" s="16">
        <v>89060</v>
      </c>
      <c r="D536">
        <v>71</v>
      </c>
      <c r="E536" s="2">
        <f t="shared" si="34"/>
        <v>63.9</v>
      </c>
      <c r="F536">
        <v>71</v>
      </c>
      <c r="G536">
        <f t="shared" si="35"/>
        <v>71</v>
      </c>
      <c r="H536">
        <v>66.739999999999995</v>
      </c>
      <c r="I536">
        <v>69.58</v>
      </c>
      <c r="J536">
        <v>66.739999999999995</v>
      </c>
      <c r="K536">
        <v>69.58</v>
      </c>
      <c r="L536">
        <v>63.9</v>
      </c>
      <c r="M536">
        <v>70.290000000000006</v>
      </c>
      <c r="N536">
        <v>70.290000000000006</v>
      </c>
      <c r="O536">
        <v>71</v>
      </c>
    </row>
    <row r="537" spans="1:15" x14ac:dyDescent="0.25">
      <c r="A537" t="s">
        <v>215</v>
      </c>
      <c r="B537" t="s">
        <v>618</v>
      </c>
      <c r="C537" s="16">
        <v>89190</v>
      </c>
      <c r="D537">
        <v>41</v>
      </c>
      <c r="E537" s="2">
        <f t="shared" si="34"/>
        <v>36.9</v>
      </c>
      <c r="F537">
        <v>41</v>
      </c>
      <c r="G537">
        <f t="shared" si="35"/>
        <v>41</v>
      </c>
      <c r="H537">
        <v>38.54</v>
      </c>
      <c r="I537">
        <v>40.18</v>
      </c>
      <c r="J537">
        <v>38.54</v>
      </c>
      <c r="K537">
        <v>40.18</v>
      </c>
      <c r="L537">
        <v>36.9</v>
      </c>
      <c r="M537">
        <v>40.590000000000003</v>
      </c>
      <c r="N537">
        <v>40.590000000000003</v>
      </c>
      <c r="O537">
        <v>41</v>
      </c>
    </row>
    <row r="538" spans="1:15" x14ac:dyDescent="0.25">
      <c r="A538" t="s">
        <v>215</v>
      </c>
      <c r="B538" t="s">
        <v>619</v>
      </c>
      <c r="C538" s="16">
        <v>36415</v>
      </c>
      <c r="D538">
        <v>23</v>
      </c>
      <c r="E538" s="2">
        <f t="shared" si="34"/>
        <v>20.7</v>
      </c>
      <c r="F538">
        <v>23</v>
      </c>
      <c r="G538">
        <f t="shared" si="35"/>
        <v>23</v>
      </c>
      <c r="H538">
        <v>21.62</v>
      </c>
      <c r="I538">
        <v>22.54</v>
      </c>
      <c r="J538">
        <v>21.62</v>
      </c>
      <c r="K538">
        <v>22.54</v>
      </c>
      <c r="L538">
        <v>20.7</v>
      </c>
      <c r="M538">
        <v>22.77</v>
      </c>
      <c r="N538">
        <v>22.77</v>
      </c>
      <c r="O538">
        <v>23</v>
      </c>
    </row>
    <row r="539" spans="1:15" x14ac:dyDescent="0.25">
      <c r="A539" t="s">
        <v>215</v>
      </c>
      <c r="B539" t="s">
        <v>620</v>
      </c>
      <c r="C539" s="16">
        <v>36416</v>
      </c>
      <c r="D539">
        <v>23</v>
      </c>
      <c r="E539" s="2">
        <f t="shared" si="34"/>
        <v>20.7</v>
      </c>
      <c r="F539">
        <v>23</v>
      </c>
      <c r="G539">
        <f t="shared" si="35"/>
        <v>23</v>
      </c>
      <c r="H539">
        <v>21.62</v>
      </c>
      <c r="I539">
        <v>22.54</v>
      </c>
      <c r="J539">
        <v>21.62</v>
      </c>
      <c r="K539">
        <v>22.54</v>
      </c>
      <c r="L539">
        <v>20.7</v>
      </c>
      <c r="M539">
        <v>22.77</v>
      </c>
      <c r="N539">
        <v>22.77</v>
      </c>
      <c r="O539">
        <v>23</v>
      </c>
    </row>
    <row r="540" spans="1:15" x14ac:dyDescent="0.25">
      <c r="A540" t="s">
        <v>215</v>
      </c>
      <c r="B540" t="s">
        <v>621</v>
      </c>
      <c r="C540" s="16">
        <v>36600</v>
      </c>
      <c r="D540">
        <v>109</v>
      </c>
      <c r="E540" s="2">
        <f t="shared" si="34"/>
        <v>98.100000000000009</v>
      </c>
      <c r="F540">
        <v>109</v>
      </c>
      <c r="G540">
        <f t="shared" si="35"/>
        <v>109</v>
      </c>
      <c r="H540">
        <v>102.46</v>
      </c>
      <c r="I540">
        <v>106.82</v>
      </c>
      <c r="J540">
        <v>102.46</v>
      </c>
      <c r="K540">
        <v>106.82</v>
      </c>
      <c r="L540">
        <v>98.1</v>
      </c>
      <c r="M540">
        <v>107.91</v>
      </c>
      <c r="N540">
        <v>107.91</v>
      </c>
      <c r="O540">
        <v>109</v>
      </c>
    </row>
    <row r="541" spans="1:15" x14ac:dyDescent="0.25">
      <c r="A541" t="s">
        <v>215</v>
      </c>
      <c r="B541" t="s">
        <v>622</v>
      </c>
      <c r="C541" s="16">
        <v>99195</v>
      </c>
      <c r="D541">
        <v>178</v>
      </c>
      <c r="E541" s="2">
        <f t="shared" si="34"/>
        <v>160.20000000000002</v>
      </c>
      <c r="F541">
        <v>178</v>
      </c>
      <c r="G541">
        <f t="shared" si="35"/>
        <v>178</v>
      </c>
      <c r="H541">
        <v>167.32</v>
      </c>
      <c r="I541">
        <v>174.44</v>
      </c>
      <c r="J541">
        <v>167.32</v>
      </c>
      <c r="K541">
        <v>174.44</v>
      </c>
      <c r="L541">
        <v>160.19999999999999</v>
      </c>
      <c r="M541">
        <v>176.22</v>
      </c>
      <c r="N541">
        <v>176.22</v>
      </c>
      <c r="O541">
        <v>178</v>
      </c>
    </row>
    <row r="542" spans="1:15" x14ac:dyDescent="0.25">
      <c r="A542" t="s">
        <v>215</v>
      </c>
      <c r="B542" t="s">
        <v>623</v>
      </c>
      <c r="C542" s="16" t="s">
        <v>624</v>
      </c>
      <c r="D542">
        <v>32</v>
      </c>
      <c r="E542" s="2">
        <f t="shared" si="34"/>
        <v>28.8</v>
      </c>
      <c r="F542">
        <v>32</v>
      </c>
      <c r="G542">
        <f t="shared" si="35"/>
        <v>32</v>
      </c>
      <c r="H542">
        <v>30.08</v>
      </c>
      <c r="I542">
        <v>31.36</v>
      </c>
      <c r="J542">
        <v>30.08</v>
      </c>
      <c r="K542">
        <v>31.36</v>
      </c>
      <c r="L542">
        <v>28.8</v>
      </c>
      <c r="M542">
        <v>31.68</v>
      </c>
      <c r="N542">
        <v>31.68</v>
      </c>
      <c r="O542">
        <v>32</v>
      </c>
    </row>
    <row r="543" spans="1:15" x14ac:dyDescent="0.25">
      <c r="A543" t="s">
        <v>215</v>
      </c>
      <c r="B543" t="s">
        <v>625</v>
      </c>
      <c r="C543" s="16">
        <v>84446</v>
      </c>
      <c r="D543">
        <v>54</v>
      </c>
      <c r="E543" s="2">
        <f t="shared" si="34"/>
        <v>48.6</v>
      </c>
      <c r="F543">
        <v>54</v>
      </c>
      <c r="G543">
        <f t="shared" si="35"/>
        <v>54</v>
      </c>
      <c r="H543">
        <v>50.76</v>
      </c>
      <c r="I543">
        <v>52.92</v>
      </c>
      <c r="J543">
        <v>50.76</v>
      </c>
      <c r="K543">
        <v>52.92</v>
      </c>
      <c r="L543">
        <v>48.6</v>
      </c>
      <c r="M543">
        <v>53.46</v>
      </c>
      <c r="N543">
        <v>53.46</v>
      </c>
      <c r="O543">
        <v>54</v>
      </c>
    </row>
    <row r="544" spans="1:15" x14ac:dyDescent="0.25">
      <c r="A544" t="s">
        <v>215</v>
      </c>
      <c r="B544" t="s">
        <v>626</v>
      </c>
      <c r="C544" s="16">
        <v>80307</v>
      </c>
      <c r="D544">
        <v>154</v>
      </c>
      <c r="E544" s="2">
        <f t="shared" si="34"/>
        <v>138.6</v>
      </c>
      <c r="F544">
        <v>154</v>
      </c>
      <c r="G544">
        <f t="shared" si="35"/>
        <v>154</v>
      </c>
      <c r="H544">
        <v>144.76</v>
      </c>
      <c r="I544">
        <v>150.91999999999999</v>
      </c>
      <c r="J544">
        <v>144.76</v>
      </c>
      <c r="K544">
        <v>150.91999999999999</v>
      </c>
      <c r="L544">
        <v>138.6</v>
      </c>
      <c r="M544">
        <v>152.46</v>
      </c>
      <c r="N544">
        <v>152.46</v>
      </c>
      <c r="O544">
        <v>154</v>
      </c>
    </row>
    <row r="545" spans="1:15" x14ac:dyDescent="0.25">
      <c r="A545" t="s">
        <v>215</v>
      </c>
      <c r="B545" t="s">
        <v>627</v>
      </c>
      <c r="C545" s="16">
        <v>87632</v>
      </c>
      <c r="D545">
        <v>2047.54</v>
      </c>
      <c r="E545" s="2">
        <f t="shared" si="34"/>
        <v>1842.7860000000001</v>
      </c>
      <c r="F545">
        <v>2047.54</v>
      </c>
      <c r="G545">
        <f t="shared" si="35"/>
        <v>2047.54</v>
      </c>
      <c r="H545">
        <v>1924.6876</v>
      </c>
      <c r="I545">
        <v>2006.5891999999999</v>
      </c>
      <c r="J545">
        <v>1924.6876</v>
      </c>
      <c r="K545">
        <v>2006.5891999999999</v>
      </c>
      <c r="L545">
        <v>1842.7860000000001</v>
      </c>
      <c r="M545">
        <v>2027.0645999999999</v>
      </c>
      <c r="N545">
        <v>2027.0645999999999</v>
      </c>
      <c r="O545">
        <v>2047.54</v>
      </c>
    </row>
    <row r="546" spans="1:15" x14ac:dyDescent="0.25">
      <c r="A546" t="s">
        <v>215</v>
      </c>
      <c r="B546" t="s">
        <v>628</v>
      </c>
      <c r="C546" s="16">
        <v>82533</v>
      </c>
      <c r="D546">
        <v>33</v>
      </c>
      <c r="E546" s="2">
        <f t="shared" si="34"/>
        <v>29.7</v>
      </c>
      <c r="F546">
        <v>33</v>
      </c>
      <c r="G546">
        <f t="shared" si="35"/>
        <v>33</v>
      </c>
      <c r="H546">
        <v>31.02</v>
      </c>
      <c r="I546">
        <v>32.340000000000003</v>
      </c>
      <c r="J546">
        <v>31.02</v>
      </c>
      <c r="K546">
        <v>32.340000000000003</v>
      </c>
      <c r="L546">
        <v>29.7</v>
      </c>
      <c r="M546">
        <v>32.67</v>
      </c>
      <c r="N546">
        <v>32.67</v>
      </c>
      <c r="O546">
        <v>33</v>
      </c>
    </row>
    <row r="547" spans="1:15" x14ac:dyDescent="0.25">
      <c r="A547" t="s">
        <v>215</v>
      </c>
      <c r="B547" t="s">
        <v>629</v>
      </c>
      <c r="C547" s="16">
        <v>82533</v>
      </c>
      <c r="D547">
        <v>97.5</v>
      </c>
      <c r="E547" s="2">
        <f t="shared" si="34"/>
        <v>87.75</v>
      </c>
      <c r="F547">
        <v>97.5</v>
      </c>
      <c r="G547">
        <f t="shared" si="35"/>
        <v>97.5</v>
      </c>
      <c r="H547">
        <v>91.65</v>
      </c>
      <c r="I547">
        <v>95.55</v>
      </c>
      <c r="J547">
        <v>91.65</v>
      </c>
      <c r="K547">
        <v>95.55</v>
      </c>
      <c r="L547">
        <v>87.75</v>
      </c>
      <c r="M547">
        <v>96.525000000000006</v>
      </c>
      <c r="N547">
        <v>96.525000000000006</v>
      </c>
      <c r="O547">
        <v>97.5</v>
      </c>
    </row>
    <row r="548" spans="1:15" x14ac:dyDescent="0.25">
      <c r="A548" t="s">
        <v>215</v>
      </c>
      <c r="B548" t="s">
        <v>630</v>
      </c>
      <c r="C548" s="16">
        <v>83088</v>
      </c>
      <c r="D548">
        <v>65</v>
      </c>
      <c r="E548" s="2">
        <f t="shared" si="34"/>
        <v>58.5</v>
      </c>
      <c r="F548">
        <v>65</v>
      </c>
      <c r="G548">
        <f t="shared" si="35"/>
        <v>65</v>
      </c>
      <c r="H548">
        <v>61.1</v>
      </c>
      <c r="I548">
        <v>63.7</v>
      </c>
      <c r="J548">
        <v>61.1</v>
      </c>
      <c r="K548">
        <v>63.7</v>
      </c>
      <c r="L548">
        <v>58.5</v>
      </c>
      <c r="M548">
        <v>64.349999999999994</v>
      </c>
      <c r="N548">
        <v>64.349999999999994</v>
      </c>
      <c r="O548">
        <v>65</v>
      </c>
    </row>
    <row r="549" spans="1:15" x14ac:dyDescent="0.25">
      <c r="A549" t="s">
        <v>215</v>
      </c>
      <c r="B549" t="s">
        <v>631</v>
      </c>
      <c r="C549" s="16">
        <v>83525</v>
      </c>
      <c r="D549">
        <v>18</v>
      </c>
      <c r="E549" s="2">
        <f t="shared" si="34"/>
        <v>16.2</v>
      </c>
      <c r="F549">
        <v>18</v>
      </c>
      <c r="G549">
        <f t="shared" si="35"/>
        <v>18</v>
      </c>
      <c r="H549">
        <v>16.920000000000002</v>
      </c>
      <c r="I549">
        <v>17.64</v>
      </c>
      <c r="J549">
        <v>16.920000000000002</v>
      </c>
      <c r="K549">
        <v>17.64</v>
      </c>
      <c r="L549">
        <v>16.2</v>
      </c>
      <c r="M549">
        <v>17.82</v>
      </c>
      <c r="N549">
        <v>17.82</v>
      </c>
      <c r="O549">
        <v>18</v>
      </c>
    </row>
    <row r="550" spans="1:15" x14ac:dyDescent="0.25">
      <c r="A550" t="s">
        <v>215</v>
      </c>
      <c r="B550" t="s">
        <v>632</v>
      </c>
      <c r="C550" s="16">
        <v>81403</v>
      </c>
      <c r="D550">
        <v>406</v>
      </c>
      <c r="E550" s="2">
        <f t="shared" si="34"/>
        <v>365.40000000000003</v>
      </c>
      <c r="F550">
        <v>406</v>
      </c>
      <c r="G550">
        <f t="shared" si="35"/>
        <v>406</v>
      </c>
      <c r="H550">
        <v>381.64</v>
      </c>
      <c r="I550">
        <v>397.88</v>
      </c>
      <c r="J550">
        <v>381.64</v>
      </c>
      <c r="K550">
        <v>397.88</v>
      </c>
      <c r="L550">
        <v>365.4</v>
      </c>
      <c r="M550">
        <v>401.94</v>
      </c>
      <c r="N550">
        <v>401.94</v>
      </c>
      <c r="O550">
        <v>406</v>
      </c>
    </row>
    <row r="551" spans="1:15" x14ac:dyDescent="0.25">
      <c r="A551" t="s">
        <v>215</v>
      </c>
      <c r="B551" t="s">
        <v>633</v>
      </c>
      <c r="C551" s="16">
        <v>84484</v>
      </c>
      <c r="D551">
        <v>142</v>
      </c>
      <c r="E551" s="2">
        <f t="shared" si="34"/>
        <v>127.8</v>
      </c>
      <c r="F551">
        <v>142</v>
      </c>
      <c r="G551">
        <f t="shared" si="35"/>
        <v>142</v>
      </c>
      <c r="H551">
        <v>133.47999999999999</v>
      </c>
      <c r="I551">
        <v>139.16</v>
      </c>
      <c r="J551">
        <v>133.47999999999999</v>
      </c>
      <c r="K551">
        <v>139.16</v>
      </c>
      <c r="L551">
        <v>127.8</v>
      </c>
      <c r="M551">
        <v>140.58000000000001</v>
      </c>
      <c r="N551">
        <v>140.58000000000001</v>
      </c>
      <c r="O551">
        <v>142</v>
      </c>
    </row>
    <row r="552" spans="1:15" x14ac:dyDescent="0.25">
      <c r="A552" t="s">
        <v>215</v>
      </c>
      <c r="B552" t="s">
        <v>634</v>
      </c>
      <c r="C552" s="16">
        <v>86317</v>
      </c>
      <c r="D552">
        <v>54</v>
      </c>
      <c r="E552" s="2">
        <f t="shared" si="34"/>
        <v>48.6</v>
      </c>
      <c r="F552">
        <v>54</v>
      </c>
      <c r="G552">
        <f t="shared" si="35"/>
        <v>54</v>
      </c>
      <c r="H552">
        <v>50.76</v>
      </c>
      <c r="I552">
        <v>52.92</v>
      </c>
      <c r="J552">
        <v>50.76</v>
      </c>
      <c r="K552">
        <v>52.92</v>
      </c>
      <c r="L552">
        <v>48.6</v>
      </c>
      <c r="M552">
        <v>53.46</v>
      </c>
      <c r="N552">
        <v>53.46</v>
      </c>
      <c r="O552">
        <v>54</v>
      </c>
    </row>
    <row r="553" spans="1:15" x14ac:dyDescent="0.25">
      <c r="A553" t="s">
        <v>215</v>
      </c>
      <c r="B553" t="s">
        <v>635</v>
      </c>
      <c r="C553" s="16">
        <v>83874</v>
      </c>
      <c r="D553">
        <v>170</v>
      </c>
      <c r="E553" s="2">
        <f t="shared" si="34"/>
        <v>153</v>
      </c>
      <c r="F553">
        <v>170</v>
      </c>
      <c r="G553">
        <f t="shared" si="35"/>
        <v>170</v>
      </c>
      <c r="H553">
        <v>159.80000000000001</v>
      </c>
      <c r="I553">
        <v>166.6</v>
      </c>
      <c r="J553">
        <v>159.80000000000001</v>
      </c>
      <c r="K553">
        <v>166.6</v>
      </c>
      <c r="L553">
        <v>153</v>
      </c>
      <c r="M553">
        <v>168.3</v>
      </c>
      <c r="N553">
        <v>168.3</v>
      </c>
      <c r="O553">
        <v>170</v>
      </c>
    </row>
    <row r="554" spans="1:15" x14ac:dyDescent="0.25">
      <c r="A554" t="s">
        <v>215</v>
      </c>
      <c r="B554" t="s">
        <v>636</v>
      </c>
      <c r="C554" s="16">
        <v>82553</v>
      </c>
      <c r="D554">
        <v>169</v>
      </c>
      <c r="E554" s="2">
        <f t="shared" si="34"/>
        <v>152.1</v>
      </c>
      <c r="F554">
        <v>169</v>
      </c>
      <c r="G554">
        <f t="shared" si="35"/>
        <v>169</v>
      </c>
      <c r="H554">
        <v>158.86000000000001</v>
      </c>
      <c r="I554">
        <v>165.62</v>
      </c>
      <c r="J554">
        <v>158.86000000000001</v>
      </c>
      <c r="K554">
        <v>165.62</v>
      </c>
      <c r="L554">
        <v>152.1</v>
      </c>
      <c r="M554">
        <v>167.31</v>
      </c>
      <c r="N554">
        <v>167.31</v>
      </c>
      <c r="O554">
        <v>169</v>
      </c>
    </row>
    <row r="555" spans="1:15" x14ac:dyDescent="0.25">
      <c r="A555" t="s">
        <v>215</v>
      </c>
      <c r="B555" t="s">
        <v>637</v>
      </c>
      <c r="C555" s="16">
        <v>85246</v>
      </c>
      <c r="D555">
        <v>140</v>
      </c>
      <c r="E555" s="2">
        <f t="shared" si="34"/>
        <v>126</v>
      </c>
      <c r="F555">
        <v>140</v>
      </c>
      <c r="G555">
        <f t="shared" si="35"/>
        <v>140</v>
      </c>
      <c r="H555">
        <v>131.6</v>
      </c>
      <c r="I555">
        <v>137.19999999999999</v>
      </c>
      <c r="J555">
        <v>131.6</v>
      </c>
      <c r="K555">
        <v>137.19999999999999</v>
      </c>
      <c r="L555">
        <v>126</v>
      </c>
      <c r="M555">
        <v>138.6</v>
      </c>
      <c r="N555">
        <v>138.6</v>
      </c>
      <c r="O555">
        <v>140</v>
      </c>
    </row>
    <row r="556" spans="1:15" x14ac:dyDescent="0.25">
      <c r="A556" t="s">
        <v>215</v>
      </c>
      <c r="B556" t="s">
        <v>638</v>
      </c>
      <c r="C556" s="16">
        <v>85240</v>
      </c>
      <c r="D556">
        <v>121</v>
      </c>
      <c r="E556" s="2">
        <f t="shared" si="34"/>
        <v>108.9</v>
      </c>
      <c r="F556">
        <v>121</v>
      </c>
      <c r="G556">
        <f t="shared" si="35"/>
        <v>121</v>
      </c>
      <c r="H556">
        <v>113.74</v>
      </c>
      <c r="I556">
        <v>118.58</v>
      </c>
      <c r="J556">
        <v>113.74</v>
      </c>
      <c r="K556">
        <v>118.58</v>
      </c>
      <c r="L556">
        <v>108.9</v>
      </c>
      <c r="M556">
        <v>119.79</v>
      </c>
      <c r="N556">
        <v>119.79</v>
      </c>
      <c r="O556">
        <v>121</v>
      </c>
    </row>
    <row r="557" spans="1:15" x14ac:dyDescent="0.25">
      <c r="A557" t="s">
        <v>215</v>
      </c>
      <c r="B557" t="s">
        <v>639</v>
      </c>
      <c r="C557" s="16">
        <v>83970</v>
      </c>
      <c r="D557">
        <v>81</v>
      </c>
      <c r="E557" s="2">
        <f t="shared" si="34"/>
        <v>72.900000000000006</v>
      </c>
      <c r="F557">
        <v>81</v>
      </c>
      <c r="G557">
        <f t="shared" si="35"/>
        <v>81</v>
      </c>
      <c r="H557">
        <v>76.14</v>
      </c>
      <c r="I557">
        <v>79.38</v>
      </c>
      <c r="J557">
        <v>76.14</v>
      </c>
      <c r="K557">
        <v>79.38</v>
      </c>
      <c r="L557">
        <v>72.900000000000006</v>
      </c>
      <c r="M557">
        <v>80.19</v>
      </c>
      <c r="N557">
        <v>80.19</v>
      </c>
      <c r="O557">
        <v>81</v>
      </c>
    </row>
    <row r="558" spans="1:15" x14ac:dyDescent="0.25">
      <c r="A558" t="s">
        <v>215</v>
      </c>
      <c r="B558" t="s">
        <v>640</v>
      </c>
      <c r="C558" s="16">
        <v>87207</v>
      </c>
      <c r="D558">
        <v>44</v>
      </c>
      <c r="E558" s="2">
        <f t="shared" si="34"/>
        <v>39.6</v>
      </c>
      <c r="F558">
        <v>44</v>
      </c>
      <c r="G558">
        <f t="shared" si="35"/>
        <v>44</v>
      </c>
      <c r="H558">
        <v>41.36</v>
      </c>
      <c r="I558">
        <v>43.12</v>
      </c>
      <c r="J558">
        <v>41.36</v>
      </c>
      <c r="K558">
        <v>43.12</v>
      </c>
      <c r="L558">
        <v>39.6</v>
      </c>
      <c r="M558">
        <v>43.56</v>
      </c>
      <c r="N558">
        <v>43.56</v>
      </c>
      <c r="O558">
        <v>44</v>
      </c>
    </row>
    <row r="559" spans="1:15" x14ac:dyDescent="0.25">
      <c r="A559" t="s">
        <v>215</v>
      </c>
      <c r="B559" t="s">
        <v>641</v>
      </c>
      <c r="C559" s="16">
        <v>86705</v>
      </c>
      <c r="D559">
        <v>44</v>
      </c>
      <c r="E559" s="2">
        <f t="shared" si="34"/>
        <v>39.6</v>
      </c>
      <c r="F559">
        <v>44</v>
      </c>
      <c r="G559">
        <f t="shared" si="35"/>
        <v>44</v>
      </c>
      <c r="H559">
        <v>41.36</v>
      </c>
      <c r="I559">
        <v>43.12</v>
      </c>
      <c r="J559">
        <v>41.36</v>
      </c>
      <c r="K559">
        <v>43.12</v>
      </c>
      <c r="L559">
        <v>39.6</v>
      </c>
      <c r="M559">
        <v>43.56</v>
      </c>
      <c r="N559">
        <v>43.56</v>
      </c>
      <c r="O559">
        <v>44</v>
      </c>
    </row>
    <row r="560" spans="1:15" x14ac:dyDescent="0.25">
      <c r="A560" t="s">
        <v>215</v>
      </c>
      <c r="B560" t="s">
        <v>642</v>
      </c>
      <c r="C560" s="16">
        <v>80365</v>
      </c>
      <c r="D560">
        <v>84</v>
      </c>
      <c r="E560" s="2">
        <f t="shared" si="34"/>
        <v>75.600000000000009</v>
      </c>
      <c r="F560">
        <v>84</v>
      </c>
      <c r="G560">
        <f t="shared" si="35"/>
        <v>84</v>
      </c>
      <c r="H560">
        <v>78.959999999999994</v>
      </c>
      <c r="I560">
        <v>82.32</v>
      </c>
      <c r="J560">
        <v>78.959999999999994</v>
      </c>
      <c r="K560">
        <v>82.32</v>
      </c>
      <c r="L560">
        <v>75.599999999999994</v>
      </c>
      <c r="M560">
        <v>83.16</v>
      </c>
      <c r="N560">
        <v>83.16</v>
      </c>
      <c r="O560">
        <v>84</v>
      </c>
    </row>
    <row r="561" spans="1:15" x14ac:dyDescent="0.25">
      <c r="A561" t="s">
        <v>215</v>
      </c>
      <c r="B561" t="s">
        <v>530</v>
      </c>
      <c r="C561" s="16">
        <v>86695</v>
      </c>
      <c r="D561">
        <v>27</v>
      </c>
      <c r="E561" s="2">
        <f t="shared" si="34"/>
        <v>24.3</v>
      </c>
      <c r="F561">
        <v>27</v>
      </c>
      <c r="G561">
        <f t="shared" si="35"/>
        <v>27</v>
      </c>
      <c r="H561">
        <v>25.38</v>
      </c>
      <c r="I561">
        <v>26.46</v>
      </c>
      <c r="J561">
        <v>25.38</v>
      </c>
      <c r="K561">
        <v>26.46</v>
      </c>
      <c r="L561">
        <v>24.3</v>
      </c>
      <c r="M561">
        <v>26.73</v>
      </c>
      <c r="N561">
        <v>26.73</v>
      </c>
      <c r="O561">
        <v>27</v>
      </c>
    </row>
    <row r="562" spans="1:15" x14ac:dyDescent="0.25">
      <c r="A562" t="s">
        <v>215</v>
      </c>
      <c r="B562" t="s">
        <v>529</v>
      </c>
      <c r="C562" s="16">
        <v>86696</v>
      </c>
      <c r="D562">
        <v>27</v>
      </c>
      <c r="E562" s="2">
        <f t="shared" si="34"/>
        <v>24.3</v>
      </c>
      <c r="F562">
        <v>27</v>
      </c>
      <c r="G562">
        <f t="shared" si="35"/>
        <v>27</v>
      </c>
      <c r="H562">
        <v>25.38</v>
      </c>
      <c r="I562">
        <v>26.46</v>
      </c>
      <c r="J562">
        <v>25.38</v>
      </c>
      <c r="K562">
        <v>26.46</v>
      </c>
      <c r="L562">
        <v>24.3</v>
      </c>
      <c r="M562">
        <v>26.73</v>
      </c>
      <c r="N562">
        <v>26.73</v>
      </c>
      <c r="O562">
        <v>27</v>
      </c>
    </row>
    <row r="563" spans="1:15" x14ac:dyDescent="0.25">
      <c r="A563" t="s">
        <v>215</v>
      </c>
      <c r="B563" t="s">
        <v>643</v>
      </c>
      <c r="C563" s="16">
        <v>82340</v>
      </c>
      <c r="D563">
        <v>15</v>
      </c>
      <c r="E563" s="2">
        <f t="shared" si="34"/>
        <v>13.5</v>
      </c>
      <c r="F563">
        <v>15</v>
      </c>
      <c r="G563">
        <f t="shared" si="35"/>
        <v>15</v>
      </c>
      <c r="H563">
        <v>14.1</v>
      </c>
      <c r="I563">
        <v>14.7</v>
      </c>
      <c r="J563">
        <v>14.1</v>
      </c>
      <c r="K563">
        <v>14.7</v>
      </c>
      <c r="L563">
        <v>13.5</v>
      </c>
      <c r="M563">
        <v>14.85</v>
      </c>
      <c r="N563">
        <v>14.85</v>
      </c>
      <c r="O563">
        <v>15</v>
      </c>
    </row>
    <row r="564" spans="1:15" x14ac:dyDescent="0.25">
      <c r="A564" t="s">
        <v>215</v>
      </c>
      <c r="B564" t="s">
        <v>644</v>
      </c>
      <c r="C564" s="16">
        <v>82570</v>
      </c>
      <c r="D564">
        <v>15</v>
      </c>
      <c r="E564" s="2">
        <f t="shared" si="34"/>
        <v>13.5</v>
      </c>
      <c r="F564">
        <v>15</v>
      </c>
      <c r="G564">
        <f t="shared" si="35"/>
        <v>15</v>
      </c>
      <c r="H564">
        <v>14.1</v>
      </c>
      <c r="I564">
        <v>14.7</v>
      </c>
      <c r="J564">
        <v>14.1</v>
      </c>
      <c r="K564">
        <v>14.7</v>
      </c>
      <c r="L564">
        <v>13.5</v>
      </c>
      <c r="M564">
        <v>14.85</v>
      </c>
      <c r="N564">
        <v>14.85</v>
      </c>
      <c r="O564">
        <v>15</v>
      </c>
    </row>
    <row r="565" spans="1:15" x14ac:dyDescent="0.25">
      <c r="A565" t="s">
        <v>215</v>
      </c>
      <c r="B565" t="s">
        <v>645</v>
      </c>
      <c r="C565" s="16">
        <v>83921</v>
      </c>
      <c r="D565">
        <v>132</v>
      </c>
      <c r="E565" s="2">
        <f t="shared" si="34"/>
        <v>118.8</v>
      </c>
      <c r="F565">
        <v>132</v>
      </c>
      <c r="G565">
        <f t="shared" si="35"/>
        <v>132</v>
      </c>
      <c r="H565">
        <v>124.08</v>
      </c>
      <c r="I565">
        <v>129.36000000000001</v>
      </c>
      <c r="J565">
        <v>124.08</v>
      </c>
      <c r="K565">
        <v>129.36000000000001</v>
      </c>
      <c r="L565">
        <v>118.8</v>
      </c>
      <c r="M565">
        <v>130.68</v>
      </c>
      <c r="N565">
        <v>130.68</v>
      </c>
      <c r="O565">
        <v>132</v>
      </c>
    </row>
    <row r="566" spans="1:15" x14ac:dyDescent="0.25">
      <c r="A566" t="s">
        <v>215</v>
      </c>
      <c r="B566" t="s">
        <v>646</v>
      </c>
      <c r="C566" s="16">
        <v>87493</v>
      </c>
      <c r="D566">
        <v>190</v>
      </c>
      <c r="E566" s="2">
        <f t="shared" si="34"/>
        <v>171</v>
      </c>
      <c r="F566">
        <v>190</v>
      </c>
      <c r="G566">
        <f t="shared" si="35"/>
        <v>190</v>
      </c>
      <c r="H566">
        <v>178.6</v>
      </c>
      <c r="I566">
        <v>186.2</v>
      </c>
      <c r="J566">
        <v>178.6</v>
      </c>
      <c r="K566">
        <v>186.2</v>
      </c>
      <c r="L566">
        <v>171</v>
      </c>
      <c r="M566">
        <v>188.1</v>
      </c>
      <c r="N566">
        <v>188.1</v>
      </c>
      <c r="O566">
        <v>190</v>
      </c>
    </row>
    <row r="567" spans="1:15" x14ac:dyDescent="0.25">
      <c r="A567" t="s">
        <v>215</v>
      </c>
      <c r="B567" t="s">
        <v>647</v>
      </c>
      <c r="C567" s="16">
        <v>87486</v>
      </c>
      <c r="D567">
        <v>327</v>
      </c>
      <c r="E567" s="2">
        <f t="shared" si="34"/>
        <v>294.3</v>
      </c>
      <c r="F567">
        <v>327</v>
      </c>
      <c r="G567">
        <f t="shared" si="35"/>
        <v>327</v>
      </c>
      <c r="H567">
        <v>307.38</v>
      </c>
      <c r="I567">
        <v>320.45999999999998</v>
      </c>
      <c r="J567">
        <v>307.38</v>
      </c>
      <c r="K567">
        <v>320.45999999999998</v>
      </c>
      <c r="L567">
        <v>294.3</v>
      </c>
      <c r="M567">
        <v>323.73</v>
      </c>
      <c r="N567">
        <v>323.73</v>
      </c>
      <c r="O567">
        <v>327</v>
      </c>
    </row>
    <row r="568" spans="1:15" x14ac:dyDescent="0.25">
      <c r="A568" t="s">
        <v>215</v>
      </c>
      <c r="B568" t="s">
        <v>648</v>
      </c>
      <c r="C568" s="16">
        <v>87581</v>
      </c>
      <c r="D568">
        <v>327</v>
      </c>
      <c r="E568" s="2">
        <f t="shared" si="34"/>
        <v>294.3</v>
      </c>
      <c r="F568">
        <v>327</v>
      </c>
      <c r="G568">
        <f t="shared" si="35"/>
        <v>327</v>
      </c>
      <c r="H568">
        <v>307.38</v>
      </c>
      <c r="I568">
        <v>320.45999999999998</v>
      </c>
      <c r="J568">
        <v>307.38</v>
      </c>
      <c r="K568">
        <v>320.45999999999998</v>
      </c>
      <c r="L568">
        <v>294.3</v>
      </c>
      <c r="M568">
        <v>323.73</v>
      </c>
      <c r="N568">
        <v>323.73</v>
      </c>
      <c r="O568">
        <v>327</v>
      </c>
    </row>
    <row r="569" spans="1:15" x14ac:dyDescent="0.25">
      <c r="A569" t="s">
        <v>215</v>
      </c>
      <c r="B569" t="s">
        <v>649</v>
      </c>
      <c r="C569" s="16">
        <v>87633</v>
      </c>
      <c r="D569">
        <v>327</v>
      </c>
      <c r="E569" s="2">
        <f t="shared" si="34"/>
        <v>294.3</v>
      </c>
      <c r="F569">
        <v>327</v>
      </c>
      <c r="G569">
        <f t="shared" si="35"/>
        <v>327</v>
      </c>
      <c r="H569">
        <v>307.38</v>
      </c>
      <c r="I569">
        <v>320.45999999999998</v>
      </c>
      <c r="J569">
        <v>307.38</v>
      </c>
      <c r="K569">
        <v>320.45999999999998</v>
      </c>
      <c r="L569">
        <v>294.3</v>
      </c>
      <c r="M569">
        <v>323.73</v>
      </c>
      <c r="N569">
        <v>323.73</v>
      </c>
      <c r="O569">
        <v>327</v>
      </c>
    </row>
    <row r="570" spans="1:15" x14ac:dyDescent="0.25">
      <c r="A570" t="s">
        <v>215</v>
      </c>
      <c r="B570" t="s">
        <v>650</v>
      </c>
      <c r="C570" s="16">
        <v>86060</v>
      </c>
      <c r="D570">
        <v>45</v>
      </c>
      <c r="E570" s="2">
        <f t="shared" si="34"/>
        <v>40.5</v>
      </c>
      <c r="F570">
        <v>45</v>
      </c>
      <c r="G570">
        <f t="shared" si="35"/>
        <v>45</v>
      </c>
      <c r="H570">
        <v>42.3</v>
      </c>
      <c r="I570">
        <v>44.1</v>
      </c>
      <c r="J570">
        <v>42.3</v>
      </c>
      <c r="K570">
        <v>44.1</v>
      </c>
      <c r="L570">
        <v>40.5</v>
      </c>
      <c r="M570">
        <v>44.55</v>
      </c>
      <c r="N570">
        <v>44.55</v>
      </c>
      <c r="O570">
        <v>45</v>
      </c>
    </row>
    <row r="571" spans="1:15" x14ac:dyDescent="0.25">
      <c r="A571" t="s">
        <v>215</v>
      </c>
      <c r="B571" t="s">
        <v>651</v>
      </c>
      <c r="C571" s="16">
        <v>87081</v>
      </c>
      <c r="D571">
        <v>47</v>
      </c>
      <c r="E571" s="2">
        <f t="shared" si="34"/>
        <v>42.300000000000004</v>
      </c>
      <c r="F571">
        <v>47</v>
      </c>
      <c r="G571">
        <f t="shared" si="35"/>
        <v>47</v>
      </c>
      <c r="H571">
        <v>44.18</v>
      </c>
      <c r="I571">
        <v>46.06</v>
      </c>
      <c r="J571">
        <v>44.18</v>
      </c>
      <c r="K571">
        <v>46.06</v>
      </c>
      <c r="L571">
        <v>42.3</v>
      </c>
      <c r="M571">
        <v>46.53</v>
      </c>
      <c r="N571">
        <v>46.53</v>
      </c>
      <c r="O571">
        <v>47</v>
      </c>
    </row>
    <row r="572" spans="1:15" x14ac:dyDescent="0.25">
      <c r="A572" t="s">
        <v>215</v>
      </c>
      <c r="B572" t="s">
        <v>652</v>
      </c>
      <c r="C572" s="16" t="s">
        <v>653</v>
      </c>
      <c r="D572">
        <v>70</v>
      </c>
      <c r="E572" s="2">
        <f t="shared" si="34"/>
        <v>63</v>
      </c>
      <c r="F572">
        <v>70</v>
      </c>
      <c r="G572">
        <f t="shared" si="35"/>
        <v>70</v>
      </c>
      <c r="H572">
        <v>65.8</v>
      </c>
      <c r="I572">
        <v>68.599999999999994</v>
      </c>
      <c r="J572">
        <v>65.8</v>
      </c>
      <c r="K572">
        <v>68.599999999999994</v>
      </c>
      <c r="L572">
        <v>63</v>
      </c>
      <c r="M572">
        <v>69.3</v>
      </c>
      <c r="N572">
        <v>69.3</v>
      </c>
      <c r="O572">
        <v>70</v>
      </c>
    </row>
    <row r="573" spans="1:15" x14ac:dyDescent="0.25">
      <c r="A573" t="s">
        <v>215</v>
      </c>
      <c r="B573" t="s">
        <v>654</v>
      </c>
      <c r="C573" s="16">
        <v>82656</v>
      </c>
      <c r="D573">
        <v>280</v>
      </c>
      <c r="E573" s="2">
        <f t="shared" si="34"/>
        <v>252</v>
      </c>
      <c r="F573">
        <v>280</v>
      </c>
      <c r="G573">
        <f t="shared" si="35"/>
        <v>280</v>
      </c>
      <c r="H573">
        <v>263.2</v>
      </c>
      <c r="I573">
        <v>274.39999999999998</v>
      </c>
      <c r="J573">
        <v>263.2</v>
      </c>
      <c r="K573">
        <v>274.39999999999998</v>
      </c>
      <c r="L573">
        <v>252</v>
      </c>
      <c r="M573">
        <v>277.2</v>
      </c>
      <c r="N573">
        <v>277.2</v>
      </c>
      <c r="O573">
        <v>280</v>
      </c>
    </row>
    <row r="574" spans="1:15" x14ac:dyDescent="0.25">
      <c r="A574" t="s">
        <v>215</v>
      </c>
      <c r="B574" t="s">
        <v>655</v>
      </c>
      <c r="C574" s="16">
        <v>80329</v>
      </c>
      <c r="D574">
        <v>67</v>
      </c>
      <c r="E574" s="2">
        <f t="shared" si="34"/>
        <v>60.300000000000004</v>
      </c>
      <c r="F574">
        <v>67</v>
      </c>
      <c r="G574">
        <f t="shared" si="35"/>
        <v>67</v>
      </c>
      <c r="H574">
        <v>62.98</v>
      </c>
      <c r="I574">
        <v>65.66</v>
      </c>
      <c r="J574">
        <v>62.98</v>
      </c>
      <c r="K574">
        <v>65.66</v>
      </c>
      <c r="L574">
        <v>60.3</v>
      </c>
      <c r="M574">
        <v>66.33</v>
      </c>
      <c r="N574">
        <v>66.33</v>
      </c>
      <c r="O574">
        <v>67</v>
      </c>
    </row>
    <row r="575" spans="1:15" x14ac:dyDescent="0.25">
      <c r="A575" t="s">
        <v>215</v>
      </c>
      <c r="B575" t="s">
        <v>656</v>
      </c>
      <c r="C575" s="16">
        <v>80329</v>
      </c>
      <c r="D575">
        <v>69</v>
      </c>
      <c r="E575" s="2">
        <f t="shared" si="34"/>
        <v>62.1</v>
      </c>
      <c r="F575">
        <v>69</v>
      </c>
      <c r="G575">
        <f t="shared" si="35"/>
        <v>69</v>
      </c>
      <c r="H575">
        <v>64.86</v>
      </c>
      <c r="I575">
        <v>67.62</v>
      </c>
      <c r="J575">
        <v>64.86</v>
      </c>
      <c r="K575">
        <v>67.62</v>
      </c>
      <c r="L575">
        <v>62.1</v>
      </c>
      <c r="M575">
        <v>68.31</v>
      </c>
      <c r="N575">
        <v>68.31</v>
      </c>
      <c r="O575">
        <v>69</v>
      </c>
    </row>
    <row r="576" spans="1:15" x14ac:dyDescent="0.25">
      <c r="A576" t="s">
        <v>215</v>
      </c>
      <c r="B576" t="s">
        <v>657</v>
      </c>
      <c r="C576" s="16">
        <v>84270</v>
      </c>
      <c r="D576">
        <v>30</v>
      </c>
      <c r="E576" s="2">
        <f t="shared" si="34"/>
        <v>27</v>
      </c>
      <c r="F576">
        <v>30</v>
      </c>
      <c r="G576">
        <f t="shared" si="35"/>
        <v>30</v>
      </c>
      <c r="H576">
        <v>28.2</v>
      </c>
      <c r="I576">
        <v>29.4</v>
      </c>
      <c r="J576">
        <v>28.2</v>
      </c>
      <c r="K576">
        <v>29.4</v>
      </c>
      <c r="L576">
        <v>27</v>
      </c>
      <c r="M576">
        <v>29.7</v>
      </c>
      <c r="N576">
        <v>29.7</v>
      </c>
      <c r="O576">
        <v>30</v>
      </c>
    </row>
    <row r="577" spans="1:15" x14ac:dyDescent="0.25">
      <c r="A577" t="s">
        <v>215</v>
      </c>
      <c r="B577" t="s">
        <v>658</v>
      </c>
      <c r="C577" s="16">
        <v>84482</v>
      </c>
      <c r="D577">
        <v>69</v>
      </c>
      <c r="E577" s="2">
        <f t="shared" si="34"/>
        <v>62.1</v>
      </c>
      <c r="F577">
        <v>69</v>
      </c>
      <c r="G577">
        <f t="shared" si="35"/>
        <v>69</v>
      </c>
      <c r="H577">
        <v>64.86</v>
      </c>
      <c r="I577">
        <v>67.62</v>
      </c>
      <c r="J577">
        <v>64.86</v>
      </c>
      <c r="K577">
        <v>67.62</v>
      </c>
      <c r="L577">
        <v>62.1</v>
      </c>
      <c r="M577">
        <v>68.31</v>
      </c>
      <c r="N577">
        <v>68.31</v>
      </c>
      <c r="O577">
        <v>69</v>
      </c>
    </row>
    <row r="578" spans="1:15" x14ac:dyDescent="0.25">
      <c r="A578" t="s">
        <v>215</v>
      </c>
      <c r="B578" t="s">
        <v>659</v>
      </c>
      <c r="C578" s="16">
        <v>83695</v>
      </c>
      <c r="D578">
        <v>31</v>
      </c>
      <c r="E578" s="2">
        <f t="shared" ref="E578:E641" si="36">D578*0.9</f>
        <v>27.900000000000002</v>
      </c>
      <c r="F578">
        <v>31</v>
      </c>
      <c r="G578">
        <f t="shared" si="35"/>
        <v>31</v>
      </c>
      <c r="H578">
        <v>29.14</v>
      </c>
      <c r="I578">
        <v>30.38</v>
      </c>
      <c r="J578">
        <v>29.14</v>
      </c>
      <c r="K578">
        <v>30.38</v>
      </c>
      <c r="L578">
        <v>27.9</v>
      </c>
      <c r="M578">
        <v>30.69</v>
      </c>
      <c r="N578">
        <v>30.69</v>
      </c>
      <c r="O578">
        <v>31</v>
      </c>
    </row>
    <row r="579" spans="1:15" x14ac:dyDescent="0.25">
      <c r="A579" t="s">
        <v>215</v>
      </c>
      <c r="B579" t="s">
        <v>660</v>
      </c>
      <c r="C579" s="16" t="s">
        <v>661</v>
      </c>
      <c r="D579">
        <v>116</v>
      </c>
      <c r="E579" s="2">
        <f t="shared" si="36"/>
        <v>104.4</v>
      </c>
      <c r="F579">
        <v>116</v>
      </c>
      <c r="G579">
        <f t="shared" si="35"/>
        <v>116</v>
      </c>
      <c r="H579">
        <v>109.04</v>
      </c>
      <c r="I579">
        <v>113.68</v>
      </c>
      <c r="J579">
        <v>109.04</v>
      </c>
      <c r="K579">
        <v>113.68</v>
      </c>
      <c r="L579">
        <v>104.4</v>
      </c>
      <c r="M579">
        <v>114.84</v>
      </c>
      <c r="N579">
        <v>114.84</v>
      </c>
      <c r="O579">
        <v>116</v>
      </c>
    </row>
    <row r="580" spans="1:15" x14ac:dyDescent="0.25">
      <c r="A580" t="s">
        <v>215</v>
      </c>
      <c r="B580" t="s">
        <v>662</v>
      </c>
      <c r="C580" s="16">
        <v>80168</v>
      </c>
      <c r="D580">
        <v>26</v>
      </c>
      <c r="E580" s="2">
        <f t="shared" si="36"/>
        <v>23.400000000000002</v>
      </c>
      <c r="F580">
        <v>26</v>
      </c>
      <c r="G580">
        <f t="shared" ref="G580:G643" si="37">D580</f>
        <v>26</v>
      </c>
      <c r="H580">
        <v>24.44</v>
      </c>
      <c r="I580">
        <v>25.48</v>
      </c>
      <c r="J580">
        <v>24.44</v>
      </c>
      <c r="K580">
        <v>25.48</v>
      </c>
      <c r="L580">
        <v>23.4</v>
      </c>
      <c r="M580">
        <v>25.74</v>
      </c>
      <c r="N580">
        <v>25.74</v>
      </c>
      <c r="O580">
        <v>26</v>
      </c>
    </row>
    <row r="581" spans="1:15" x14ac:dyDescent="0.25">
      <c r="A581" t="s">
        <v>215</v>
      </c>
      <c r="B581" t="s">
        <v>663</v>
      </c>
      <c r="C581" s="16">
        <v>83516</v>
      </c>
      <c r="D581">
        <v>85</v>
      </c>
      <c r="E581" s="2">
        <f t="shared" si="36"/>
        <v>76.5</v>
      </c>
      <c r="F581">
        <v>85</v>
      </c>
      <c r="G581">
        <f t="shared" si="37"/>
        <v>85</v>
      </c>
      <c r="H581">
        <v>79.900000000000006</v>
      </c>
      <c r="I581">
        <v>83.3</v>
      </c>
      <c r="J581">
        <v>79.900000000000006</v>
      </c>
      <c r="K581">
        <v>83.3</v>
      </c>
      <c r="L581">
        <v>76.5</v>
      </c>
      <c r="M581">
        <v>84.15</v>
      </c>
      <c r="N581">
        <v>84.15</v>
      </c>
      <c r="O581">
        <v>85</v>
      </c>
    </row>
    <row r="582" spans="1:15" x14ac:dyDescent="0.25">
      <c r="A582" t="s">
        <v>215</v>
      </c>
      <c r="B582" t="s">
        <v>664</v>
      </c>
      <c r="C582" s="16">
        <v>86001</v>
      </c>
      <c r="D582">
        <v>360</v>
      </c>
      <c r="E582" s="2">
        <f t="shared" si="36"/>
        <v>324</v>
      </c>
      <c r="F582">
        <v>360</v>
      </c>
      <c r="G582">
        <f t="shared" si="37"/>
        <v>360</v>
      </c>
      <c r="H582">
        <v>338.4</v>
      </c>
      <c r="I582">
        <v>352.8</v>
      </c>
      <c r="J582">
        <v>338.4</v>
      </c>
      <c r="K582">
        <v>352.8</v>
      </c>
      <c r="L582">
        <v>324</v>
      </c>
      <c r="M582">
        <v>356.4</v>
      </c>
      <c r="N582">
        <v>356.4</v>
      </c>
      <c r="O582">
        <v>360</v>
      </c>
    </row>
    <row r="583" spans="1:15" x14ac:dyDescent="0.25">
      <c r="A583" t="s">
        <v>215</v>
      </c>
      <c r="B583" t="s">
        <v>665</v>
      </c>
      <c r="C583" s="16" t="s">
        <v>666</v>
      </c>
      <c r="D583">
        <v>70</v>
      </c>
      <c r="E583" s="2">
        <f t="shared" si="36"/>
        <v>63</v>
      </c>
      <c r="F583">
        <v>70</v>
      </c>
      <c r="G583">
        <f t="shared" si="37"/>
        <v>70</v>
      </c>
      <c r="H583">
        <v>65.8</v>
      </c>
      <c r="I583">
        <v>68.599999999999994</v>
      </c>
      <c r="J583">
        <v>65.8</v>
      </c>
      <c r="K583">
        <v>68.599999999999994</v>
      </c>
      <c r="L583">
        <v>63</v>
      </c>
      <c r="M583">
        <v>69.3</v>
      </c>
      <c r="N583">
        <v>69.3</v>
      </c>
      <c r="O583">
        <v>70</v>
      </c>
    </row>
    <row r="584" spans="1:15" x14ac:dyDescent="0.25">
      <c r="A584" t="s">
        <v>215</v>
      </c>
      <c r="B584" t="s">
        <v>667</v>
      </c>
      <c r="C584" s="16">
        <v>87635</v>
      </c>
      <c r="D584">
        <v>156</v>
      </c>
      <c r="E584" s="2">
        <f t="shared" si="36"/>
        <v>140.4</v>
      </c>
      <c r="F584">
        <v>156</v>
      </c>
      <c r="G584">
        <f t="shared" si="37"/>
        <v>156</v>
      </c>
      <c r="H584">
        <v>146.63999999999999</v>
      </c>
      <c r="I584">
        <v>152.88</v>
      </c>
      <c r="J584">
        <v>146.63999999999999</v>
      </c>
      <c r="K584">
        <v>152.88</v>
      </c>
      <c r="L584">
        <v>140.4</v>
      </c>
      <c r="M584">
        <v>154.44</v>
      </c>
      <c r="N584">
        <v>154.44</v>
      </c>
      <c r="O584">
        <v>156</v>
      </c>
    </row>
    <row r="585" spans="1:15" x14ac:dyDescent="0.25">
      <c r="A585" t="s">
        <v>215</v>
      </c>
      <c r="B585" t="s">
        <v>668</v>
      </c>
      <c r="C585" s="16">
        <v>84156</v>
      </c>
      <c r="D585">
        <v>25</v>
      </c>
      <c r="E585" s="2">
        <f t="shared" si="36"/>
        <v>22.5</v>
      </c>
      <c r="F585">
        <v>25</v>
      </c>
      <c r="G585">
        <f t="shared" si="37"/>
        <v>25</v>
      </c>
      <c r="H585">
        <v>23.5</v>
      </c>
      <c r="I585">
        <v>24.5</v>
      </c>
      <c r="J585">
        <v>23.5</v>
      </c>
      <c r="K585">
        <v>24.5</v>
      </c>
      <c r="L585">
        <v>22.5</v>
      </c>
      <c r="M585">
        <v>24.75</v>
      </c>
      <c r="N585">
        <v>24.75</v>
      </c>
      <c r="O585">
        <v>25</v>
      </c>
    </row>
    <row r="586" spans="1:15" x14ac:dyDescent="0.25">
      <c r="A586" t="s">
        <v>215</v>
      </c>
      <c r="B586" t="s">
        <v>669</v>
      </c>
      <c r="C586" s="16">
        <v>80055</v>
      </c>
      <c r="D586" s="16" t="s">
        <v>137</v>
      </c>
      <c r="E586" s="16" t="s">
        <v>137</v>
      </c>
      <c r="F586" s="16" t="s">
        <v>137</v>
      </c>
      <c r="G586" t="str">
        <f t="shared" si="37"/>
        <v>NA</v>
      </c>
      <c r="H586" s="16" t="s">
        <v>137</v>
      </c>
      <c r="I586" s="16" t="s">
        <v>137</v>
      </c>
      <c r="J586" s="16" t="s">
        <v>137</v>
      </c>
      <c r="K586" s="16" t="s">
        <v>137</v>
      </c>
      <c r="L586" s="16" t="s">
        <v>137</v>
      </c>
      <c r="M586" s="16" t="s">
        <v>137</v>
      </c>
      <c r="N586" s="16" t="s">
        <v>137</v>
      </c>
      <c r="O586" s="16" t="s">
        <v>137</v>
      </c>
    </row>
    <row r="587" spans="1:15" x14ac:dyDescent="0.25">
      <c r="A587" t="s">
        <v>670</v>
      </c>
      <c r="B587" t="s">
        <v>671</v>
      </c>
      <c r="C587" s="16">
        <v>70100</v>
      </c>
      <c r="D587">
        <v>204</v>
      </c>
      <c r="E587" s="2">
        <f t="shared" si="36"/>
        <v>183.6</v>
      </c>
      <c r="F587">
        <v>204</v>
      </c>
      <c r="G587">
        <f t="shared" si="37"/>
        <v>204</v>
      </c>
      <c r="H587">
        <f>D587*0.94</f>
        <v>191.76</v>
      </c>
      <c r="I587">
        <f>D587*0.98</f>
        <v>199.92</v>
      </c>
      <c r="J587">
        <f>D587*0.94</f>
        <v>191.76</v>
      </c>
      <c r="K587">
        <f>D587*0.98</f>
        <v>199.92</v>
      </c>
      <c r="L587">
        <f>D587*0.9</f>
        <v>183.6</v>
      </c>
      <c r="M587">
        <f>D587*0.99</f>
        <v>201.96</v>
      </c>
      <c r="N587">
        <f t="shared" ref="N587:N618" si="38">F587*0.99</f>
        <v>201.96</v>
      </c>
      <c r="O587">
        <v>204</v>
      </c>
    </row>
    <row r="588" spans="1:15" x14ac:dyDescent="0.25">
      <c r="A588" t="s">
        <v>670</v>
      </c>
      <c r="B588" t="s">
        <v>672</v>
      </c>
      <c r="C588" s="16">
        <v>70110</v>
      </c>
      <c r="D588">
        <v>270</v>
      </c>
      <c r="E588" s="2">
        <f t="shared" si="36"/>
        <v>243</v>
      </c>
      <c r="F588">
        <v>270</v>
      </c>
      <c r="G588">
        <f t="shared" si="37"/>
        <v>270</v>
      </c>
      <c r="H588">
        <f t="shared" ref="H588:H651" si="39">D588*0.94</f>
        <v>253.79999999999998</v>
      </c>
      <c r="I588">
        <f t="shared" ref="I588:I651" si="40">D588*0.98</f>
        <v>264.60000000000002</v>
      </c>
      <c r="J588">
        <f t="shared" ref="J588:J651" si="41">D588*0.94</f>
        <v>253.79999999999998</v>
      </c>
      <c r="K588">
        <f t="shared" ref="K588:K651" si="42">D588*0.98</f>
        <v>264.60000000000002</v>
      </c>
      <c r="L588">
        <f t="shared" ref="L588:L651" si="43">D588*0.9</f>
        <v>243</v>
      </c>
      <c r="M588">
        <f t="shared" ref="M588:M650" si="44">D588*0.99</f>
        <v>267.3</v>
      </c>
      <c r="N588">
        <f t="shared" si="38"/>
        <v>267.3</v>
      </c>
      <c r="O588">
        <v>270</v>
      </c>
    </row>
    <row r="589" spans="1:15" x14ac:dyDescent="0.25">
      <c r="A589" t="s">
        <v>670</v>
      </c>
      <c r="B589" t="s">
        <v>673</v>
      </c>
      <c r="C589" s="16">
        <v>70140</v>
      </c>
      <c r="D589">
        <v>190</v>
      </c>
      <c r="E589" s="2">
        <f t="shared" si="36"/>
        <v>171</v>
      </c>
      <c r="F589">
        <v>190</v>
      </c>
      <c r="G589">
        <f t="shared" si="37"/>
        <v>190</v>
      </c>
      <c r="H589">
        <f t="shared" si="39"/>
        <v>178.6</v>
      </c>
      <c r="I589">
        <f t="shared" si="40"/>
        <v>186.2</v>
      </c>
      <c r="J589">
        <f t="shared" si="41"/>
        <v>178.6</v>
      </c>
      <c r="K589">
        <f t="shared" si="42"/>
        <v>186.2</v>
      </c>
      <c r="L589">
        <f t="shared" si="43"/>
        <v>171</v>
      </c>
      <c r="M589">
        <f t="shared" si="44"/>
        <v>188.1</v>
      </c>
      <c r="N589">
        <f t="shared" si="38"/>
        <v>188.1</v>
      </c>
      <c r="O589">
        <v>190</v>
      </c>
    </row>
    <row r="590" spans="1:15" x14ac:dyDescent="0.25">
      <c r="A590" t="s">
        <v>670</v>
      </c>
      <c r="B590" t="s">
        <v>674</v>
      </c>
      <c r="C590" s="16">
        <v>70150</v>
      </c>
      <c r="D590">
        <v>287</v>
      </c>
      <c r="E590" s="2">
        <f t="shared" si="36"/>
        <v>258.3</v>
      </c>
      <c r="F590">
        <v>287</v>
      </c>
      <c r="G590">
        <f t="shared" si="37"/>
        <v>287</v>
      </c>
      <c r="H590">
        <f t="shared" si="39"/>
        <v>269.77999999999997</v>
      </c>
      <c r="I590">
        <f t="shared" si="40"/>
        <v>281.26</v>
      </c>
      <c r="J590">
        <f t="shared" si="41"/>
        <v>269.77999999999997</v>
      </c>
      <c r="K590">
        <f t="shared" si="42"/>
        <v>281.26</v>
      </c>
      <c r="L590">
        <f t="shared" si="43"/>
        <v>258.3</v>
      </c>
      <c r="M590">
        <f t="shared" si="44"/>
        <v>284.13</v>
      </c>
      <c r="N590">
        <f t="shared" si="38"/>
        <v>284.13</v>
      </c>
      <c r="O590">
        <v>287</v>
      </c>
    </row>
    <row r="591" spans="1:15" x14ac:dyDescent="0.25">
      <c r="A591" t="s">
        <v>670</v>
      </c>
      <c r="B591" t="s">
        <v>675</v>
      </c>
      <c r="C591" s="16">
        <v>70250</v>
      </c>
      <c r="D591">
        <v>327</v>
      </c>
      <c r="E591" s="2">
        <f t="shared" si="36"/>
        <v>294.3</v>
      </c>
      <c r="F591">
        <v>327</v>
      </c>
      <c r="G591">
        <f t="shared" si="37"/>
        <v>327</v>
      </c>
      <c r="H591">
        <f t="shared" si="39"/>
        <v>307.38</v>
      </c>
      <c r="I591">
        <f t="shared" si="40"/>
        <v>320.45999999999998</v>
      </c>
      <c r="J591">
        <f t="shared" si="41"/>
        <v>307.38</v>
      </c>
      <c r="K591">
        <f t="shared" si="42"/>
        <v>320.45999999999998</v>
      </c>
      <c r="L591">
        <f t="shared" si="43"/>
        <v>294.3</v>
      </c>
      <c r="M591">
        <f t="shared" si="44"/>
        <v>323.73</v>
      </c>
      <c r="N591">
        <f t="shared" si="38"/>
        <v>323.73</v>
      </c>
      <c r="O591">
        <v>327</v>
      </c>
    </row>
    <row r="592" spans="1:15" x14ac:dyDescent="0.25">
      <c r="A592" t="s">
        <v>670</v>
      </c>
      <c r="B592" t="s">
        <v>676</v>
      </c>
      <c r="C592" s="16">
        <v>70260</v>
      </c>
      <c r="D592">
        <v>318</v>
      </c>
      <c r="E592" s="2">
        <f t="shared" si="36"/>
        <v>286.2</v>
      </c>
      <c r="F592">
        <v>318</v>
      </c>
      <c r="G592">
        <f t="shared" si="37"/>
        <v>318</v>
      </c>
      <c r="H592">
        <f t="shared" si="39"/>
        <v>298.91999999999996</v>
      </c>
      <c r="I592">
        <f t="shared" si="40"/>
        <v>311.64</v>
      </c>
      <c r="J592">
        <f t="shared" si="41"/>
        <v>298.91999999999996</v>
      </c>
      <c r="K592">
        <f t="shared" si="42"/>
        <v>311.64</v>
      </c>
      <c r="L592">
        <f t="shared" si="43"/>
        <v>286.2</v>
      </c>
      <c r="M592">
        <f t="shared" si="44"/>
        <v>314.82</v>
      </c>
      <c r="N592">
        <f t="shared" si="38"/>
        <v>314.82</v>
      </c>
      <c r="O592">
        <v>318</v>
      </c>
    </row>
    <row r="593" spans="1:15" x14ac:dyDescent="0.25">
      <c r="A593" t="s">
        <v>670</v>
      </c>
      <c r="B593" t="s">
        <v>677</v>
      </c>
      <c r="C593" s="16">
        <v>70328</v>
      </c>
      <c r="D593">
        <v>59</v>
      </c>
      <c r="E593" s="2">
        <f t="shared" si="36"/>
        <v>53.1</v>
      </c>
      <c r="F593">
        <v>59</v>
      </c>
      <c r="G593">
        <f t="shared" si="37"/>
        <v>59</v>
      </c>
      <c r="H593">
        <f t="shared" si="39"/>
        <v>55.459999999999994</v>
      </c>
      <c r="I593">
        <f t="shared" si="40"/>
        <v>57.82</v>
      </c>
      <c r="J593">
        <f t="shared" si="41"/>
        <v>55.459999999999994</v>
      </c>
      <c r="K593">
        <f t="shared" si="42"/>
        <v>57.82</v>
      </c>
      <c r="L593">
        <f t="shared" si="43"/>
        <v>53.1</v>
      </c>
      <c r="M593">
        <f t="shared" si="44"/>
        <v>58.41</v>
      </c>
      <c r="N593">
        <f t="shared" si="38"/>
        <v>58.41</v>
      </c>
      <c r="O593">
        <v>59</v>
      </c>
    </row>
    <row r="594" spans="1:15" x14ac:dyDescent="0.25">
      <c r="A594" t="s">
        <v>670</v>
      </c>
      <c r="B594" t="s">
        <v>678</v>
      </c>
      <c r="C594" s="16">
        <v>70330</v>
      </c>
      <c r="D594">
        <v>320</v>
      </c>
      <c r="E594" s="2">
        <f t="shared" si="36"/>
        <v>288</v>
      </c>
      <c r="F594">
        <v>320</v>
      </c>
      <c r="G594">
        <f t="shared" si="37"/>
        <v>320</v>
      </c>
      <c r="H594">
        <f t="shared" si="39"/>
        <v>300.79999999999995</v>
      </c>
      <c r="I594">
        <f t="shared" si="40"/>
        <v>313.60000000000002</v>
      </c>
      <c r="J594">
        <f t="shared" si="41"/>
        <v>300.79999999999995</v>
      </c>
      <c r="K594">
        <f t="shared" si="42"/>
        <v>313.60000000000002</v>
      </c>
      <c r="L594">
        <f t="shared" si="43"/>
        <v>288</v>
      </c>
      <c r="M594">
        <f t="shared" si="44"/>
        <v>316.8</v>
      </c>
      <c r="N594">
        <f t="shared" si="38"/>
        <v>316.8</v>
      </c>
      <c r="O594">
        <v>320</v>
      </c>
    </row>
    <row r="595" spans="1:15" x14ac:dyDescent="0.25">
      <c r="A595" t="s">
        <v>670</v>
      </c>
      <c r="B595" t="s">
        <v>679</v>
      </c>
      <c r="C595" s="16">
        <v>70360</v>
      </c>
      <c r="D595">
        <v>161</v>
      </c>
      <c r="E595" s="2">
        <f t="shared" si="36"/>
        <v>144.9</v>
      </c>
      <c r="F595">
        <v>161</v>
      </c>
      <c r="G595">
        <f t="shared" si="37"/>
        <v>161</v>
      </c>
      <c r="H595">
        <f t="shared" si="39"/>
        <v>151.34</v>
      </c>
      <c r="I595">
        <f t="shared" si="40"/>
        <v>157.78</v>
      </c>
      <c r="J595">
        <f t="shared" si="41"/>
        <v>151.34</v>
      </c>
      <c r="K595">
        <f t="shared" si="42"/>
        <v>157.78</v>
      </c>
      <c r="L595">
        <f t="shared" si="43"/>
        <v>144.9</v>
      </c>
      <c r="M595">
        <f t="shared" si="44"/>
        <v>159.38999999999999</v>
      </c>
      <c r="N595">
        <f t="shared" si="38"/>
        <v>159.38999999999999</v>
      </c>
      <c r="O595">
        <v>161</v>
      </c>
    </row>
    <row r="596" spans="1:15" x14ac:dyDescent="0.25">
      <c r="A596" t="s">
        <v>670</v>
      </c>
      <c r="B596" t="s">
        <v>680</v>
      </c>
      <c r="C596" s="16">
        <v>70450</v>
      </c>
      <c r="D596">
        <v>1350</v>
      </c>
      <c r="E596" s="2">
        <f t="shared" si="36"/>
        <v>1215</v>
      </c>
      <c r="F596">
        <v>1350</v>
      </c>
      <c r="G596">
        <f t="shared" si="37"/>
        <v>1350</v>
      </c>
      <c r="H596">
        <f t="shared" si="39"/>
        <v>1269</v>
      </c>
      <c r="I596">
        <f t="shared" si="40"/>
        <v>1323</v>
      </c>
      <c r="J596">
        <f t="shared" si="41"/>
        <v>1269</v>
      </c>
      <c r="K596">
        <f t="shared" si="42"/>
        <v>1323</v>
      </c>
      <c r="L596">
        <f t="shared" si="43"/>
        <v>1215</v>
      </c>
      <c r="M596">
        <f t="shared" si="44"/>
        <v>1336.5</v>
      </c>
      <c r="N596">
        <f t="shared" si="38"/>
        <v>1336.5</v>
      </c>
      <c r="O596">
        <v>1350</v>
      </c>
    </row>
    <row r="597" spans="1:15" x14ac:dyDescent="0.25">
      <c r="A597" t="s">
        <v>670</v>
      </c>
      <c r="B597" t="s">
        <v>681</v>
      </c>
      <c r="C597" s="16">
        <v>70470</v>
      </c>
      <c r="D597">
        <v>1738</v>
      </c>
      <c r="E597" s="2">
        <f t="shared" si="36"/>
        <v>1564.2</v>
      </c>
      <c r="F597">
        <v>1738</v>
      </c>
      <c r="G597">
        <f t="shared" si="37"/>
        <v>1738</v>
      </c>
      <c r="H597">
        <f t="shared" si="39"/>
        <v>1633.7199999999998</v>
      </c>
      <c r="I597">
        <f t="shared" si="40"/>
        <v>1703.24</v>
      </c>
      <c r="J597">
        <f t="shared" si="41"/>
        <v>1633.7199999999998</v>
      </c>
      <c r="K597">
        <f t="shared" si="42"/>
        <v>1703.24</v>
      </c>
      <c r="L597">
        <f t="shared" si="43"/>
        <v>1564.2</v>
      </c>
      <c r="M597">
        <f t="shared" si="44"/>
        <v>1720.62</v>
      </c>
      <c r="N597">
        <f t="shared" si="38"/>
        <v>1720.62</v>
      </c>
      <c r="O597">
        <v>1738</v>
      </c>
    </row>
    <row r="598" spans="1:15" x14ac:dyDescent="0.25">
      <c r="A598" t="s">
        <v>670</v>
      </c>
      <c r="B598" t="s">
        <v>682</v>
      </c>
      <c r="C598" s="16">
        <v>71045</v>
      </c>
      <c r="D598">
        <v>216</v>
      </c>
      <c r="E598" s="2">
        <f t="shared" si="36"/>
        <v>194.4</v>
      </c>
      <c r="F598">
        <v>216</v>
      </c>
      <c r="G598">
        <f t="shared" si="37"/>
        <v>216</v>
      </c>
      <c r="H598">
        <f t="shared" si="39"/>
        <v>203.04</v>
      </c>
      <c r="I598">
        <f t="shared" si="40"/>
        <v>211.68</v>
      </c>
      <c r="J598">
        <f t="shared" si="41"/>
        <v>203.04</v>
      </c>
      <c r="K598">
        <f t="shared" si="42"/>
        <v>211.68</v>
      </c>
      <c r="L598">
        <f t="shared" si="43"/>
        <v>194.4</v>
      </c>
      <c r="M598">
        <f t="shared" si="44"/>
        <v>213.84</v>
      </c>
      <c r="N598">
        <f t="shared" si="38"/>
        <v>213.84</v>
      </c>
      <c r="O598">
        <v>216</v>
      </c>
    </row>
    <row r="599" spans="1:15" x14ac:dyDescent="0.25">
      <c r="A599" t="s">
        <v>670</v>
      </c>
      <c r="B599" t="s">
        <v>683</v>
      </c>
      <c r="C599" s="16">
        <v>71046</v>
      </c>
      <c r="D599">
        <v>245</v>
      </c>
      <c r="E599" s="2">
        <f t="shared" si="36"/>
        <v>220.5</v>
      </c>
      <c r="F599">
        <v>245</v>
      </c>
      <c r="G599">
        <f t="shared" si="37"/>
        <v>245</v>
      </c>
      <c r="H599">
        <f t="shared" si="39"/>
        <v>230.29999999999998</v>
      </c>
      <c r="I599">
        <f t="shared" si="40"/>
        <v>240.1</v>
      </c>
      <c r="J599">
        <f t="shared" si="41"/>
        <v>230.29999999999998</v>
      </c>
      <c r="K599">
        <f t="shared" si="42"/>
        <v>240.1</v>
      </c>
      <c r="L599">
        <f t="shared" si="43"/>
        <v>220.5</v>
      </c>
      <c r="M599">
        <f t="shared" si="44"/>
        <v>242.55</v>
      </c>
      <c r="N599">
        <f t="shared" si="38"/>
        <v>242.55</v>
      </c>
      <c r="O599">
        <v>245</v>
      </c>
    </row>
    <row r="600" spans="1:15" x14ac:dyDescent="0.25">
      <c r="A600" t="s">
        <v>670</v>
      </c>
      <c r="B600" t="s">
        <v>684</v>
      </c>
      <c r="C600" s="16">
        <v>71047</v>
      </c>
      <c r="D600">
        <v>255</v>
      </c>
      <c r="E600" s="2">
        <f t="shared" si="36"/>
        <v>229.5</v>
      </c>
      <c r="F600">
        <v>255</v>
      </c>
      <c r="G600">
        <f t="shared" si="37"/>
        <v>255</v>
      </c>
      <c r="H600">
        <f t="shared" si="39"/>
        <v>239.7</v>
      </c>
      <c r="I600">
        <f t="shared" si="40"/>
        <v>249.9</v>
      </c>
      <c r="J600">
        <f t="shared" si="41"/>
        <v>239.7</v>
      </c>
      <c r="K600">
        <f t="shared" si="42"/>
        <v>249.9</v>
      </c>
      <c r="L600">
        <f t="shared" si="43"/>
        <v>229.5</v>
      </c>
      <c r="M600">
        <f t="shared" si="44"/>
        <v>252.45</v>
      </c>
      <c r="N600">
        <f t="shared" si="38"/>
        <v>252.45</v>
      </c>
      <c r="O600">
        <v>255</v>
      </c>
    </row>
    <row r="601" spans="1:15" x14ac:dyDescent="0.25">
      <c r="A601" t="s">
        <v>670</v>
      </c>
      <c r="B601" t="s">
        <v>685</v>
      </c>
      <c r="C601" s="16">
        <v>71048</v>
      </c>
      <c r="D601">
        <v>311</v>
      </c>
      <c r="E601" s="2">
        <f t="shared" si="36"/>
        <v>279.90000000000003</v>
      </c>
      <c r="F601">
        <v>311</v>
      </c>
      <c r="G601">
        <f t="shared" si="37"/>
        <v>311</v>
      </c>
      <c r="H601">
        <f t="shared" si="39"/>
        <v>292.33999999999997</v>
      </c>
      <c r="I601">
        <f t="shared" si="40"/>
        <v>304.77999999999997</v>
      </c>
      <c r="J601">
        <f t="shared" si="41"/>
        <v>292.33999999999997</v>
      </c>
      <c r="K601">
        <f t="shared" si="42"/>
        <v>304.77999999999997</v>
      </c>
      <c r="L601">
        <f t="shared" si="43"/>
        <v>279.90000000000003</v>
      </c>
      <c r="M601">
        <f t="shared" si="44"/>
        <v>307.89</v>
      </c>
      <c r="N601">
        <f t="shared" si="38"/>
        <v>307.89</v>
      </c>
      <c r="O601">
        <v>311</v>
      </c>
    </row>
    <row r="602" spans="1:15" x14ac:dyDescent="0.25">
      <c r="A602" t="s">
        <v>670</v>
      </c>
      <c r="B602" t="s">
        <v>686</v>
      </c>
      <c r="C602" s="16">
        <v>71101</v>
      </c>
      <c r="D602">
        <v>295</v>
      </c>
      <c r="E602" s="2">
        <f t="shared" si="36"/>
        <v>265.5</v>
      </c>
      <c r="F602">
        <v>295</v>
      </c>
      <c r="G602">
        <f t="shared" si="37"/>
        <v>295</v>
      </c>
      <c r="H602">
        <f t="shared" si="39"/>
        <v>277.3</v>
      </c>
      <c r="I602">
        <f t="shared" si="40"/>
        <v>289.10000000000002</v>
      </c>
      <c r="J602">
        <f t="shared" si="41"/>
        <v>277.3</v>
      </c>
      <c r="K602">
        <f t="shared" si="42"/>
        <v>289.10000000000002</v>
      </c>
      <c r="L602">
        <f t="shared" si="43"/>
        <v>265.5</v>
      </c>
      <c r="M602">
        <f t="shared" si="44"/>
        <v>292.05</v>
      </c>
      <c r="N602">
        <f t="shared" si="38"/>
        <v>292.05</v>
      </c>
      <c r="O602">
        <v>295</v>
      </c>
    </row>
    <row r="603" spans="1:15" x14ac:dyDescent="0.25">
      <c r="A603" t="s">
        <v>670</v>
      </c>
      <c r="B603" t="s">
        <v>687</v>
      </c>
      <c r="C603" s="16">
        <v>71110</v>
      </c>
      <c r="D603">
        <v>265</v>
      </c>
      <c r="E603" s="2">
        <f t="shared" si="36"/>
        <v>238.5</v>
      </c>
      <c r="F603">
        <v>265</v>
      </c>
      <c r="G603">
        <f t="shared" si="37"/>
        <v>265</v>
      </c>
      <c r="H603">
        <f t="shared" si="39"/>
        <v>249.1</v>
      </c>
      <c r="I603">
        <f t="shared" si="40"/>
        <v>259.7</v>
      </c>
      <c r="J603">
        <f t="shared" si="41"/>
        <v>249.1</v>
      </c>
      <c r="K603">
        <f t="shared" si="42"/>
        <v>259.7</v>
      </c>
      <c r="L603">
        <f t="shared" si="43"/>
        <v>238.5</v>
      </c>
      <c r="M603">
        <f t="shared" si="44"/>
        <v>262.35000000000002</v>
      </c>
      <c r="N603">
        <f t="shared" si="38"/>
        <v>262.35000000000002</v>
      </c>
      <c r="O603">
        <v>265</v>
      </c>
    </row>
    <row r="604" spans="1:15" x14ac:dyDescent="0.25">
      <c r="A604" t="s">
        <v>670</v>
      </c>
      <c r="B604" t="s">
        <v>688</v>
      </c>
      <c r="C604" s="16">
        <v>71111</v>
      </c>
      <c r="D604">
        <v>264</v>
      </c>
      <c r="E604" s="2">
        <f t="shared" si="36"/>
        <v>237.6</v>
      </c>
      <c r="F604">
        <v>264</v>
      </c>
      <c r="G604">
        <f t="shared" si="37"/>
        <v>264</v>
      </c>
      <c r="H604">
        <f t="shared" si="39"/>
        <v>248.16</v>
      </c>
      <c r="I604">
        <f t="shared" si="40"/>
        <v>258.71999999999997</v>
      </c>
      <c r="J604">
        <f t="shared" si="41"/>
        <v>248.16</v>
      </c>
      <c r="K604">
        <f t="shared" si="42"/>
        <v>258.71999999999997</v>
      </c>
      <c r="L604">
        <f t="shared" si="43"/>
        <v>237.6</v>
      </c>
      <c r="M604">
        <f t="shared" si="44"/>
        <v>261.36</v>
      </c>
      <c r="N604">
        <f t="shared" si="38"/>
        <v>261.36</v>
      </c>
      <c r="O604">
        <v>264</v>
      </c>
    </row>
    <row r="605" spans="1:15" x14ac:dyDescent="0.25">
      <c r="A605" t="s">
        <v>670</v>
      </c>
      <c r="B605" t="s">
        <v>689</v>
      </c>
      <c r="C605" s="16">
        <v>71120</v>
      </c>
      <c r="D605">
        <v>215</v>
      </c>
      <c r="E605" s="2">
        <f t="shared" si="36"/>
        <v>193.5</v>
      </c>
      <c r="F605">
        <v>215</v>
      </c>
      <c r="G605">
        <f t="shared" si="37"/>
        <v>215</v>
      </c>
      <c r="H605">
        <f t="shared" si="39"/>
        <v>202.1</v>
      </c>
      <c r="I605">
        <f t="shared" si="40"/>
        <v>210.7</v>
      </c>
      <c r="J605">
        <f t="shared" si="41"/>
        <v>202.1</v>
      </c>
      <c r="K605">
        <f t="shared" si="42"/>
        <v>210.7</v>
      </c>
      <c r="L605">
        <f t="shared" si="43"/>
        <v>193.5</v>
      </c>
      <c r="M605">
        <f t="shared" si="44"/>
        <v>212.85</v>
      </c>
      <c r="N605">
        <f t="shared" si="38"/>
        <v>212.85</v>
      </c>
      <c r="O605">
        <v>215</v>
      </c>
    </row>
    <row r="606" spans="1:15" x14ac:dyDescent="0.25">
      <c r="A606" t="s">
        <v>670</v>
      </c>
      <c r="B606" t="s">
        <v>690</v>
      </c>
      <c r="C606" s="16">
        <v>71130</v>
      </c>
      <c r="D606">
        <v>252</v>
      </c>
      <c r="E606" s="2">
        <f t="shared" si="36"/>
        <v>226.8</v>
      </c>
      <c r="F606">
        <v>252</v>
      </c>
      <c r="G606">
        <f t="shared" si="37"/>
        <v>252</v>
      </c>
      <c r="H606">
        <f t="shared" si="39"/>
        <v>236.88</v>
      </c>
      <c r="I606">
        <f t="shared" si="40"/>
        <v>246.96</v>
      </c>
      <c r="J606">
        <f t="shared" si="41"/>
        <v>236.88</v>
      </c>
      <c r="K606">
        <f t="shared" si="42"/>
        <v>246.96</v>
      </c>
      <c r="L606">
        <f t="shared" si="43"/>
        <v>226.8</v>
      </c>
      <c r="M606">
        <f t="shared" si="44"/>
        <v>249.48</v>
      </c>
      <c r="N606">
        <f t="shared" si="38"/>
        <v>249.48</v>
      </c>
      <c r="O606">
        <v>252</v>
      </c>
    </row>
    <row r="607" spans="1:15" x14ac:dyDescent="0.25">
      <c r="A607" t="s">
        <v>670</v>
      </c>
      <c r="B607" t="s">
        <v>691</v>
      </c>
      <c r="C607" s="16">
        <v>71250</v>
      </c>
      <c r="D607">
        <v>1561</v>
      </c>
      <c r="E607" s="2">
        <f t="shared" si="36"/>
        <v>1404.9</v>
      </c>
      <c r="F607">
        <v>1561</v>
      </c>
      <c r="G607">
        <f t="shared" si="37"/>
        <v>1561</v>
      </c>
      <c r="H607">
        <f t="shared" si="39"/>
        <v>1467.34</v>
      </c>
      <c r="I607">
        <f t="shared" si="40"/>
        <v>1529.78</v>
      </c>
      <c r="J607">
        <f t="shared" si="41"/>
        <v>1467.34</v>
      </c>
      <c r="K607">
        <f t="shared" si="42"/>
        <v>1529.78</v>
      </c>
      <c r="L607">
        <f t="shared" si="43"/>
        <v>1404.9</v>
      </c>
      <c r="M607">
        <f t="shared" si="44"/>
        <v>1545.3899999999999</v>
      </c>
      <c r="N607">
        <f t="shared" si="38"/>
        <v>1545.3899999999999</v>
      </c>
      <c r="O607">
        <v>1561</v>
      </c>
    </row>
    <row r="608" spans="1:15" x14ac:dyDescent="0.25">
      <c r="A608" t="s">
        <v>670</v>
      </c>
      <c r="B608" t="s">
        <v>692</v>
      </c>
      <c r="C608" s="16">
        <v>71260</v>
      </c>
      <c r="D608">
        <v>1851</v>
      </c>
      <c r="E608" s="2">
        <f t="shared" si="36"/>
        <v>1665.9</v>
      </c>
      <c r="F608">
        <v>1851</v>
      </c>
      <c r="G608">
        <f t="shared" si="37"/>
        <v>1851</v>
      </c>
      <c r="H608">
        <f t="shared" si="39"/>
        <v>1739.9399999999998</v>
      </c>
      <c r="I608">
        <f t="shared" si="40"/>
        <v>1813.98</v>
      </c>
      <c r="J608">
        <f t="shared" si="41"/>
        <v>1739.9399999999998</v>
      </c>
      <c r="K608">
        <f t="shared" si="42"/>
        <v>1813.98</v>
      </c>
      <c r="L608">
        <f t="shared" si="43"/>
        <v>1665.9</v>
      </c>
      <c r="M608">
        <f t="shared" si="44"/>
        <v>1832.49</v>
      </c>
      <c r="N608">
        <f t="shared" si="38"/>
        <v>1832.49</v>
      </c>
      <c r="O608">
        <v>1851</v>
      </c>
    </row>
    <row r="609" spans="1:15" x14ac:dyDescent="0.25">
      <c r="A609" t="s">
        <v>670</v>
      </c>
      <c r="B609" t="s">
        <v>693</v>
      </c>
      <c r="C609" s="16">
        <v>72020</v>
      </c>
      <c r="D609">
        <v>323</v>
      </c>
      <c r="E609" s="2">
        <f t="shared" si="36"/>
        <v>290.7</v>
      </c>
      <c r="F609">
        <v>323</v>
      </c>
      <c r="G609">
        <f t="shared" si="37"/>
        <v>323</v>
      </c>
      <c r="H609">
        <f t="shared" si="39"/>
        <v>303.62</v>
      </c>
      <c r="I609">
        <f t="shared" si="40"/>
        <v>316.54000000000002</v>
      </c>
      <c r="J609">
        <f t="shared" si="41"/>
        <v>303.62</v>
      </c>
      <c r="K609">
        <f t="shared" si="42"/>
        <v>316.54000000000002</v>
      </c>
      <c r="L609">
        <f t="shared" si="43"/>
        <v>290.7</v>
      </c>
      <c r="M609">
        <f t="shared" si="44"/>
        <v>319.77</v>
      </c>
      <c r="N609">
        <f t="shared" si="38"/>
        <v>319.77</v>
      </c>
      <c r="O609">
        <v>323</v>
      </c>
    </row>
    <row r="610" spans="1:15" x14ac:dyDescent="0.25">
      <c r="A610" t="s">
        <v>670</v>
      </c>
      <c r="B610" t="s">
        <v>694</v>
      </c>
      <c r="C610" s="16">
        <v>72040</v>
      </c>
      <c r="D610">
        <v>250</v>
      </c>
      <c r="E610" s="2">
        <f t="shared" si="36"/>
        <v>225</v>
      </c>
      <c r="F610">
        <v>250</v>
      </c>
      <c r="G610">
        <f t="shared" si="37"/>
        <v>250</v>
      </c>
      <c r="H610">
        <f t="shared" si="39"/>
        <v>235</v>
      </c>
      <c r="I610">
        <f t="shared" si="40"/>
        <v>245</v>
      </c>
      <c r="J610">
        <f t="shared" si="41"/>
        <v>235</v>
      </c>
      <c r="K610">
        <f t="shared" si="42"/>
        <v>245</v>
      </c>
      <c r="L610">
        <f t="shared" si="43"/>
        <v>225</v>
      </c>
      <c r="M610">
        <f t="shared" si="44"/>
        <v>247.5</v>
      </c>
      <c r="N610">
        <f t="shared" si="38"/>
        <v>247.5</v>
      </c>
      <c r="O610">
        <v>250</v>
      </c>
    </row>
    <row r="611" spans="1:15" x14ac:dyDescent="0.25">
      <c r="A611" t="s">
        <v>670</v>
      </c>
      <c r="B611" t="s">
        <v>695</v>
      </c>
      <c r="C611" s="16">
        <v>72050</v>
      </c>
      <c r="D611">
        <v>403</v>
      </c>
      <c r="E611" s="2">
        <f t="shared" si="36"/>
        <v>362.7</v>
      </c>
      <c r="F611">
        <v>403</v>
      </c>
      <c r="G611">
        <f t="shared" si="37"/>
        <v>403</v>
      </c>
      <c r="H611">
        <f t="shared" si="39"/>
        <v>378.82</v>
      </c>
      <c r="I611">
        <f t="shared" si="40"/>
        <v>394.94</v>
      </c>
      <c r="J611">
        <f t="shared" si="41"/>
        <v>378.82</v>
      </c>
      <c r="K611">
        <f t="shared" si="42"/>
        <v>394.94</v>
      </c>
      <c r="L611">
        <f t="shared" si="43"/>
        <v>362.7</v>
      </c>
      <c r="M611">
        <f t="shared" si="44"/>
        <v>398.96999999999997</v>
      </c>
      <c r="N611">
        <f t="shared" si="38"/>
        <v>398.96999999999997</v>
      </c>
      <c r="O611">
        <v>403</v>
      </c>
    </row>
    <row r="612" spans="1:15" x14ac:dyDescent="0.25">
      <c r="A612" t="s">
        <v>670</v>
      </c>
      <c r="B612" t="s">
        <v>696</v>
      </c>
      <c r="C612" s="16">
        <v>72052</v>
      </c>
      <c r="D612">
        <v>609</v>
      </c>
      <c r="E612" s="2">
        <f t="shared" si="36"/>
        <v>548.1</v>
      </c>
      <c r="F612">
        <v>609</v>
      </c>
      <c r="G612">
        <f t="shared" si="37"/>
        <v>609</v>
      </c>
      <c r="H612">
        <f t="shared" si="39"/>
        <v>572.45999999999992</v>
      </c>
      <c r="I612">
        <f t="shared" si="40"/>
        <v>596.81999999999994</v>
      </c>
      <c r="J612">
        <f t="shared" si="41"/>
        <v>572.45999999999992</v>
      </c>
      <c r="K612">
        <f t="shared" si="42"/>
        <v>596.81999999999994</v>
      </c>
      <c r="L612">
        <f t="shared" si="43"/>
        <v>548.1</v>
      </c>
      <c r="M612">
        <f t="shared" si="44"/>
        <v>602.91</v>
      </c>
      <c r="N612">
        <f t="shared" si="38"/>
        <v>602.91</v>
      </c>
      <c r="O612">
        <v>609</v>
      </c>
    </row>
    <row r="613" spans="1:15" x14ac:dyDescent="0.25">
      <c r="A613" t="s">
        <v>670</v>
      </c>
      <c r="B613" t="s">
        <v>697</v>
      </c>
      <c r="C613" s="16">
        <v>72070</v>
      </c>
      <c r="D613">
        <v>283</v>
      </c>
      <c r="E613" s="2">
        <f t="shared" si="36"/>
        <v>254.70000000000002</v>
      </c>
      <c r="F613">
        <v>283</v>
      </c>
      <c r="G613">
        <f t="shared" si="37"/>
        <v>283</v>
      </c>
      <c r="H613">
        <f t="shared" si="39"/>
        <v>266.02</v>
      </c>
      <c r="I613">
        <f t="shared" si="40"/>
        <v>277.33999999999997</v>
      </c>
      <c r="J613">
        <f t="shared" si="41"/>
        <v>266.02</v>
      </c>
      <c r="K613">
        <f t="shared" si="42"/>
        <v>277.33999999999997</v>
      </c>
      <c r="L613">
        <f t="shared" si="43"/>
        <v>254.70000000000002</v>
      </c>
      <c r="M613">
        <f t="shared" si="44"/>
        <v>280.17</v>
      </c>
      <c r="N613">
        <f t="shared" si="38"/>
        <v>280.17</v>
      </c>
      <c r="O613">
        <v>283</v>
      </c>
    </row>
    <row r="614" spans="1:15" x14ac:dyDescent="0.25">
      <c r="A614" t="s">
        <v>670</v>
      </c>
      <c r="B614" t="s">
        <v>698</v>
      </c>
      <c r="C614" s="16">
        <v>72072</v>
      </c>
      <c r="D614">
        <v>320</v>
      </c>
      <c r="E614" s="2">
        <f t="shared" si="36"/>
        <v>288</v>
      </c>
      <c r="F614">
        <v>320</v>
      </c>
      <c r="G614">
        <f t="shared" si="37"/>
        <v>320</v>
      </c>
      <c r="H614">
        <f t="shared" si="39"/>
        <v>300.79999999999995</v>
      </c>
      <c r="I614">
        <f t="shared" si="40"/>
        <v>313.60000000000002</v>
      </c>
      <c r="J614">
        <f t="shared" si="41"/>
        <v>300.79999999999995</v>
      </c>
      <c r="K614">
        <f t="shared" si="42"/>
        <v>313.60000000000002</v>
      </c>
      <c r="L614">
        <f t="shared" si="43"/>
        <v>288</v>
      </c>
      <c r="M614">
        <f t="shared" si="44"/>
        <v>316.8</v>
      </c>
      <c r="N614">
        <f t="shared" si="38"/>
        <v>316.8</v>
      </c>
      <c r="O614">
        <v>320</v>
      </c>
    </row>
    <row r="615" spans="1:15" x14ac:dyDescent="0.25">
      <c r="A615" t="s">
        <v>670</v>
      </c>
      <c r="B615" t="s">
        <v>699</v>
      </c>
      <c r="C615" s="16">
        <v>72074</v>
      </c>
      <c r="D615">
        <v>357</v>
      </c>
      <c r="E615" s="2">
        <f t="shared" si="36"/>
        <v>321.3</v>
      </c>
      <c r="F615">
        <v>357</v>
      </c>
      <c r="G615">
        <f t="shared" si="37"/>
        <v>357</v>
      </c>
      <c r="H615">
        <f t="shared" si="39"/>
        <v>335.58</v>
      </c>
      <c r="I615">
        <f t="shared" si="40"/>
        <v>349.86</v>
      </c>
      <c r="J615">
        <f t="shared" si="41"/>
        <v>335.58</v>
      </c>
      <c r="K615">
        <f t="shared" si="42"/>
        <v>349.86</v>
      </c>
      <c r="L615">
        <f t="shared" si="43"/>
        <v>321.3</v>
      </c>
      <c r="M615">
        <f t="shared" si="44"/>
        <v>353.43</v>
      </c>
      <c r="N615">
        <f t="shared" si="38"/>
        <v>353.43</v>
      </c>
      <c r="O615">
        <v>357</v>
      </c>
    </row>
    <row r="616" spans="1:15" x14ac:dyDescent="0.25">
      <c r="A616" t="s">
        <v>670</v>
      </c>
      <c r="B616" t="s">
        <v>700</v>
      </c>
      <c r="C616" s="16">
        <v>72082</v>
      </c>
      <c r="D616">
        <v>247</v>
      </c>
      <c r="E616" s="2">
        <f t="shared" si="36"/>
        <v>222.3</v>
      </c>
      <c r="F616">
        <v>247</v>
      </c>
      <c r="G616">
        <f t="shared" si="37"/>
        <v>247</v>
      </c>
      <c r="H616">
        <f t="shared" si="39"/>
        <v>232.17999999999998</v>
      </c>
      <c r="I616">
        <f t="shared" si="40"/>
        <v>242.06</v>
      </c>
      <c r="J616">
        <f t="shared" si="41"/>
        <v>232.17999999999998</v>
      </c>
      <c r="K616">
        <f t="shared" si="42"/>
        <v>242.06</v>
      </c>
      <c r="L616">
        <f t="shared" si="43"/>
        <v>222.3</v>
      </c>
      <c r="M616">
        <f t="shared" si="44"/>
        <v>244.53</v>
      </c>
      <c r="N616">
        <f t="shared" si="38"/>
        <v>244.53</v>
      </c>
      <c r="O616">
        <v>247</v>
      </c>
    </row>
    <row r="617" spans="1:15" x14ac:dyDescent="0.25">
      <c r="A617" t="s">
        <v>670</v>
      </c>
      <c r="B617" t="s">
        <v>701</v>
      </c>
      <c r="C617" s="16">
        <v>72083</v>
      </c>
      <c r="D617">
        <v>371</v>
      </c>
      <c r="E617" s="2">
        <f t="shared" si="36"/>
        <v>333.90000000000003</v>
      </c>
      <c r="F617">
        <v>371</v>
      </c>
      <c r="G617">
        <f t="shared" si="37"/>
        <v>371</v>
      </c>
      <c r="H617">
        <f t="shared" si="39"/>
        <v>348.73999999999995</v>
      </c>
      <c r="I617">
        <f t="shared" si="40"/>
        <v>363.58</v>
      </c>
      <c r="J617">
        <f t="shared" si="41"/>
        <v>348.73999999999995</v>
      </c>
      <c r="K617">
        <f t="shared" si="42"/>
        <v>363.58</v>
      </c>
      <c r="L617">
        <f t="shared" si="43"/>
        <v>333.90000000000003</v>
      </c>
      <c r="M617">
        <f t="shared" si="44"/>
        <v>367.29</v>
      </c>
      <c r="N617">
        <f t="shared" si="38"/>
        <v>367.29</v>
      </c>
      <c r="O617">
        <v>371</v>
      </c>
    </row>
    <row r="618" spans="1:15" x14ac:dyDescent="0.25">
      <c r="A618" t="s">
        <v>670</v>
      </c>
      <c r="B618" t="s">
        <v>702</v>
      </c>
      <c r="C618" s="16">
        <v>7208</v>
      </c>
      <c r="D618">
        <v>494</v>
      </c>
      <c r="E618" s="2">
        <f t="shared" si="36"/>
        <v>444.6</v>
      </c>
      <c r="F618">
        <v>494</v>
      </c>
      <c r="G618">
        <f t="shared" si="37"/>
        <v>494</v>
      </c>
      <c r="H618">
        <f t="shared" si="39"/>
        <v>464.35999999999996</v>
      </c>
      <c r="I618">
        <f t="shared" si="40"/>
        <v>484.12</v>
      </c>
      <c r="J618">
        <f t="shared" si="41"/>
        <v>464.35999999999996</v>
      </c>
      <c r="K618">
        <f t="shared" si="42"/>
        <v>484.12</v>
      </c>
      <c r="L618">
        <f t="shared" si="43"/>
        <v>444.6</v>
      </c>
      <c r="M618">
        <f t="shared" si="44"/>
        <v>489.06</v>
      </c>
      <c r="N618">
        <f t="shared" si="38"/>
        <v>489.06</v>
      </c>
      <c r="O618">
        <v>494</v>
      </c>
    </row>
    <row r="619" spans="1:15" x14ac:dyDescent="0.25">
      <c r="A619" t="s">
        <v>670</v>
      </c>
      <c r="B619" t="s">
        <v>703</v>
      </c>
      <c r="C619" s="16">
        <v>72100</v>
      </c>
      <c r="D619">
        <v>263</v>
      </c>
      <c r="E619" s="2">
        <f t="shared" si="36"/>
        <v>236.70000000000002</v>
      </c>
      <c r="F619">
        <v>263</v>
      </c>
      <c r="G619">
        <f t="shared" si="37"/>
        <v>263</v>
      </c>
      <c r="H619">
        <f t="shared" si="39"/>
        <v>247.22</v>
      </c>
      <c r="I619">
        <f t="shared" si="40"/>
        <v>257.74</v>
      </c>
      <c r="J619">
        <f t="shared" si="41"/>
        <v>247.22</v>
      </c>
      <c r="K619">
        <f t="shared" si="42"/>
        <v>257.74</v>
      </c>
      <c r="L619">
        <f t="shared" si="43"/>
        <v>236.70000000000002</v>
      </c>
      <c r="M619">
        <f t="shared" si="44"/>
        <v>260.37</v>
      </c>
      <c r="N619">
        <f t="shared" ref="N619:N650" si="45">F619*0.99</f>
        <v>260.37</v>
      </c>
      <c r="O619">
        <v>263</v>
      </c>
    </row>
    <row r="620" spans="1:15" x14ac:dyDescent="0.25">
      <c r="A620" t="s">
        <v>670</v>
      </c>
      <c r="B620" t="s">
        <v>704</v>
      </c>
      <c r="C620" s="16">
        <v>72110</v>
      </c>
      <c r="D620">
        <v>497</v>
      </c>
      <c r="E620" s="2">
        <f t="shared" si="36"/>
        <v>447.3</v>
      </c>
      <c r="F620">
        <v>497</v>
      </c>
      <c r="G620">
        <f t="shared" si="37"/>
        <v>497</v>
      </c>
      <c r="H620">
        <f t="shared" si="39"/>
        <v>467.17999999999995</v>
      </c>
      <c r="I620">
        <f t="shared" si="40"/>
        <v>487.06</v>
      </c>
      <c r="J620">
        <f t="shared" si="41"/>
        <v>467.17999999999995</v>
      </c>
      <c r="K620">
        <f t="shared" si="42"/>
        <v>487.06</v>
      </c>
      <c r="L620">
        <f t="shared" si="43"/>
        <v>447.3</v>
      </c>
      <c r="M620">
        <f t="shared" si="44"/>
        <v>492.03</v>
      </c>
      <c r="N620">
        <f t="shared" si="45"/>
        <v>492.03</v>
      </c>
      <c r="O620">
        <v>497</v>
      </c>
    </row>
    <row r="621" spans="1:15" x14ac:dyDescent="0.25">
      <c r="A621" t="s">
        <v>670</v>
      </c>
      <c r="B621" t="s">
        <v>705</v>
      </c>
      <c r="C621" s="16">
        <v>72114</v>
      </c>
      <c r="D621">
        <v>412</v>
      </c>
      <c r="E621" s="2">
        <f t="shared" si="36"/>
        <v>370.8</v>
      </c>
      <c r="F621">
        <v>412</v>
      </c>
      <c r="G621">
        <f t="shared" si="37"/>
        <v>412</v>
      </c>
      <c r="H621">
        <f t="shared" si="39"/>
        <v>387.28</v>
      </c>
      <c r="I621">
        <f t="shared" si="40"/>
        <v>403.76</v>
      </c>
      <c r="J621">
        <f t="shared" si="41"/>
        <v>387.28</v>
      </c>
      <c r="K621">
        <f t="shared" si="42"/>
        <v>403.76</v>
      </c>
      <c r="L621">
        <f t="shared" si="43"/>
        <v>370.8</v>
      </c>
      <c r="M621">
        <f t="shared" si="44"/>
        <v>407.88</v>
      </c>
      <c r="N621">
        <f t="shared" si="45"/>
        <v>407.88</v>
      </c>
      <c r="O621">
        <v>412</v>
      </c>
    </row>
    <row r="622" spans="1:15" x14ac:dyDescent="0.25">
      <c r="A622" t="s">
        <v>670</v>
      </c>
      <c r="B622" t="s">
        <v>706</v>
      </c>
      <c r="C622" s="16">
        <v>72120</v>
      </c>
      <c r="D622">
        <v>372</v>
      </c>
      <c r="E622" s="2">
        <f t="shared" si="36"/>
        <v>334.8</v>
      </c>
      <c r="F622">
        <v>372</v>
      </c>
      <c r="G622">
        <f t="shared" si="37"/>
        <v>372</v>
      </c>
      <c r="H622">
        <f t="shared" si="39"/>
        <v>349.68</v>
      </c>
      <c r="I622">
        <f t="shared" si="40"/>
        <v>364.56</v>
      </c>
      <c r="J622">
        <f t="shared" si="41"/>
        <v>349.68</v>
      </c>
      <c r="K622">
        <f t="shared" si="42"/>
        <v>364.56</v>
      </c>
      <c r="L622">
        <f t="shared" si="43"/>
        <v>334.8</v>
      </c>
      <c r="M622">
        <f t="shared" si="44"/>
        <v>368.28</v>
      </c>
      <c r="N622">
        <f t="shared" si="45"/>
        <v>368.28</v>
      </c>
      <c r="O622">
        <v>372</v>
      </c>
    </row>
    <row r="623" spans="1:15" x14ac:dyDescent="0.25">
      <c r="A623" t="s">
        <v>670</v>
      </c>
      <c r="B623" t="s">
        <v>707</v>
      </c>
      <c r="C623" s="16">
        <v>72170</v>
      </c>
      <c r="D623">
        <v>222</v>
      </c>
      <c r="E623" s="2">
        <f t="shared" si="36"/>
        <v>199.8</v>
      </c>
      <c r="F623">
        <v>222</v>
      </c>
      <c r="G623">
        <f t="shared" si="37"/>
        <v>222</v>
      </c>
      <c r="H623">
        <f t="shared" si="39"/>
        <v>208.67999999999998</v>
      </c>
      <c r="I623">
        <f t="shared" si="40"/>
        <v>217.56</v>
      </c>
      <c r="J623">
        <f t="shared" si="41"/>
        <v>208.67999999999998</v>
      </c>
      <c r="K623">
        <f t="shared" si="42"/>
        <v>217.56</v>
      </c>
      <c r="L623">
        <f t="shared" si="43"/>
        <v>199.8</v>
      </c>
      <c r="M623">
        <f t="shared" si="44"/>
        <v>219.78</v>
      </c>
      <c r="N623">
        <f t="shared" si="45"/>
        <v>219.78</v>
      </c>
      <c r="O623">
        <v>222</v>
      </c>
    </row>
    <row r="624" spans="1:15" x14ac:dyDescent="0.25">
      <c r="A624" t="s">
        <v>670</v>
      </c>
      <c r="B624" t="s">
        <v>708</v>
      </c>
      <c r="C624" s="16">
        <v>72190</v>
      </c>
      <c r="D624">
        <v>245</v>
      </c>
      <c r="E624" s="2">
        <f t="shared" si="36"/>
        <v>220.5</v>
      </c>
      <c r="F624">
        <v>245</v>
      </c>
      <c r="G624">
        <f t="shared" si="37"/>
        <v>245</v>
      </c>
      <c r="H624">
        <f t="shared" si="39"/>
        <v>230.29999999999998</v>
      </c>
      <c r="I624">
        <f t="shared" si="40"/>
        <v>240.1</v>
      </c>
      <c r="J624">
        <f t="shared" si="41"/>
        <v>230.29999999999998</v>
      </c>
      <c r="K624">
        <f t="shared" si="42"/>
        <v>240.1</v>
      </c>
      <c r="L624">
        <f t="shared" si="43"/>
        <v>220.5</v>
      </c>
      <c r="M624">
        <f t="shared" si="44"/>
        <v>242.55</v>
      </c>
      <c r="N624">
        <f t="shared" si="45"/>
        <v>242.55</v>
      </c>
      <c r="O624">
        <v>245</v>
      </c>
    </row>
    <row r="625" spans="1:15" x14ac:dyDescent="0.25">
      <c r="A625" t="s">
        <v>670</v>
      </c>
      <c r="B625" t="s">
        <v>709</v>
      </c>
      <c r="C625" s="16">
        <v>72192</v>
      </c>
      <c r="D625">
        <v>1522</v>
      </c>
      <c r="E625" s="2">
        <f t="shared" si="36"/>
        <v>1369.8</v>
      </c>
      <c r="F625">
        <v>1522</v>
      </c>
      <c r="G625">
        <f t="shared" si="37"/>
        <v>1522</v>
      </c>
      <c r="H625">
        <f t="shared" si="39"/>
        <v>1430.6799999999998</v>
      </c>
      <c r="I625">
        <f t="shared" si="40"/>
        <v>1491.56</v>
      </c>
      <c r="J625">
        <f t="shared" si="41"/>
        <v>1430.6799999999998</v>
      </c>
      <c r="K625">
        <f t="shared" si="42"/>
        <v>1491.56</v>
      </c>
      <c r="L625">
        <f t="shared" si="43"/>
        <v>1369.8</v>
      </c>
      <c r="M625">
        <f t="shared" si="44"/>
        <v>1506.78</v>
      </c>
      <c r="N625">
        <f t="shared" si="45"/>
        <v>1506.78</v>
      </c>
      <c r="O625">
        <v>1522</v>
      </c>
    </row>
    <row r="626" spans="1:15" x14ac:dyDescent="0.25">
      <c r="A626" t="s">
        <v>670</v>
      </c>
      <c r="B626" t="s">
        <v>710</v>
      </c>
      <c r="C626" s="16">
        <v>72193</v>
      </c>
      <c r="D626">
        <v>2282</v>
      </c>
      <c r="E626" s="2">
        <f t="shared" si="36"/>
        <v>2053.8000000000002</v>
      </c>
      <c r="F626">
        <v>2282</v>
      </c>
      <c r="G626">
        <f t="shared" si="37"/>
        <v>2282</v>
      </c>
      <c r="H626">
        <f t="shared" si="39"/>
        <v>2145.08</v>
      </c>
      <c r="I626">
        <f t="shared" si="40"/>
        <v>2236.36</v>
      </c>
      <c r="J626">
        <f t="shared" si="41"/>
        <v>2145.08</v>
      </c>
      <c r="K626">
        <f t="shared" si="42"/>
        <v>2236.36</v>
      </c>
      <c r="L626">
        <f t="shared" si="43"/>
        <v>2053.8000000000002</v>
      </c>
      <c r="M626">
        <f t="shared" si="44"/>
        <v>2259.1799999999998</v>
      </c>
      <c r="N626">
        <f t="shared" si="45"/>
        <v>2259.1799999999998</v>
      </c>
      <c r="O626">
        <v>2282</v>
      </c>
    </row>
    <row r="627" spans="1:15" x14ac:dyDescent="0.25">
      <c r="A627" t="s">
        <v>670</v>
      </c>
      <c r="B627" t="s">
        <v>711</v>
      </c>
      <c r="C627" s="16">
        <v>7220</v>
      </c>
      <c r="D627">
        <v>194</v>
      </c>
      <c r="E627" s="2">
        <f t="shared" si="36"/>
        <v>174.6</v>
      </c>
      <c r="F627">
        <v>194</v>
      </c>
      <c r="G627">
        <f t="shared" si="37"/>
        <v>194</v>
      </c>
      <c r="H627">
        <f t="shared" si="39"/>
        <v>182.35999999999999</v>
      </c>
      <c r="I627">
        <f t="shared" si="40"/>
        <v>190.12</v>
      </c>
      <c r="J627">
        <f t="shared" si="41"/>
        <v>182.35999999999999</v>
      </c>
      <c r="K627">
        <f t="shared" si="42"/>
        <v>190.12</v>
      </c>
      <c r="L627">
        <f t="shared" si="43"/>
        <v>174.6</v>
      </c>
      <c r="M627">
        <f t="shared" si="44"/>
        <v>192.06</v>
      </c>
      <c r="N627">
        <f t="shared" si="45"/>
        <v>192.06</v>
      </c>
      <c r="O627">
        <v>194</v>
      </c>
    </row>
    <row r="628" spans="1:15" x14ac:dyDescent="0.25">
      <c r="A628" t="s">
        <v>670</v>
      </c>
      <c r="B628" t="s">
        <v>712</v>
      </c>
      <c r="C628" s="16">
        <v>72202</v>
      </c>
      <c r="D628">
        <v>260</v>
      </c>
      <c r="E628" s="2">
        <f t="shared" si="36"/>
        <v>234</v>
      </c>
      <c r="F628">
        <v>260</v>
      </c>
      <c r="G628">
        <f t="shared" si="37"/>
        <v>260</v>
      </c>
      <c r="H628">
        <f t="shared" si="39"/>
        <v>244.39999999999998</v>
      </c>
      <c r="I628">
        <f t="shared" si="40"/>
        <v>254.79999999999998</v>
      </c>
      <c r="J628">
        <f t="shared" si="41"/>
        <v>244.39999999999998</v>
      </c>
      <c r="K628">
        <f t="shared" si="42"/>
        <v>254.79999999999998</v>
      </c>
      <c r="L628">
        <f t="shared" si="43"/>
        <v>234</v>
      </c>
      <c r="M628">
        <f t="shared" si="44"/>
        <v>257.39999999999998</v>
      </c>
      <c r="N628">
        <f t="shared" si="45"/>
        <v>257.39999999999998</v>
      </c>
      <c r="O628">
        <v>260</v>
      </c>
    </row>
    <row r="629" spans="1:15" x14ac:dyDescent="0.25">
      <c r="A629" t="s">
        <v>670</v>
      </c>
      <c r="B629" t="s">
        <v>713</v>
      </c>
      <c r="C629" s="16">
        <v>72220</v>
      </c>
      <c r="D629">
        <v>314</v>
      </c>
      <c r="E629" s="2">
        <f t="shared" si="36"/>
        <v>282.60000000000002</v>
      </c>
      <c r="F629">
        <v>314</v>
      </c>
      <c r="G629">
        <f t="shared" si="37"/>
        <v>314</v>
      </c>
      <c r="H629">
        <f t="shared" si="39"/>
        <v>295.15999999999997</v>
      </c>
      <c r="I629">
        <f t="shared" si="40"/>
        <v>307.71999999999997</v>
      </c>
      <c r="J629">
        <f t="shared" si="41"/>
        <v>295.15999999999997</v>
      </c>
      <c r="K629">
        <f t="shared" si="42"/>
        <v>307.71999999999997</v>
      </c>
      <c r="L629">
        <f t="shared" si="43"/>
        <v>282.60000000000002</v>
      </c>
      <c r="M629">
        <f t="shared" si="44"/>
        <v>310.86</v>
      </c>
      <c r="N629">
        <f t="shared" si="45"/>
        <v>310.86</v>
      </c>
      <c r="O629">
        <v>314</v>
      </c>
    </row>
    <row r="630" spans="1:15" x14ac:dyDescent="0.25">
      <c r="A630" t="s">
        <v>670</v>
      </c>
      <c r="B630" t="s">
        <v>714</v>
      </c>
      <c r="C630" s="16">
        <v>73000</v>
      </c>
      <c r="D630">
        <v>206</v>
      </c>
      <c r="E630" s="2">
        <f t="shared" si="36"/>
        <v>185.4</v>
      </c>
      <c r="F630">
        <v>206</v>
      </c>
      <c r="G630">
        <f t="shared" si="37"/>
        <v>206</v>
      </c>
      <c r="H630">
        <f t="shared" si="39"/>
        <v>193.64</v>
      </c>
      <c r="I630">
        <f t="shared" si="40"/>
        <v>201.88</v>
      </c>
      <c r="J630">
        <f t="shared" si="41"/>
        <v>193.64</v>
      </c>
      <c r="K630">
        <f t="shared" si="42"/>
        <v>201.88</v>
      </c>
      <c r="L630">
        <f t="shared" si="43"/>
        <v>185.4</v>
      </c>
      <c r="M630">
        <f t="shared" si="44"/>
        <v>203.94</v>
      </c>
      <c r="N630">
        <f t="shared" si="45"/>
        <v>203.94</v>
      </c>
      <c r="O630">
        <v>206</v>
      </c>
    </row>
    <row r="631" spans="1:15" x14ac:dyDescent="0.25">
      <c r="A631" t="s">
        <v>670</v>
      </c>
      <c r="B631" t="s">
        <v>715</v>
      </c>
      <c r="C631" s="16">
        <v>73010</v>
      </c>
      <c r="D631">
        <v>165</v>
      </c>
      <c r="E631" s="2">
        <f t="shared" si="36"/>
        <v>148.5</v>
      </c>
      <c r="F631">
        <v>165</v>
      </c>
      <c r="G631">
        <f t="shared" si="37"/>
        <v>165</v>
      </c>
      <c r="H631">
        <f t="shared" si="39"/>
        <v>155.1</v>
      </c>
      <c r="I631">
        <f t="shared" si="40"/>
        <v>161.69999999999999</v>
      </c>
      <c r="J631">
        <f t="shared" si="41"/>
        <v>155.1</v>
      </c>
      <c r="K631">
        <f t="shared" si="42"/>
        <v>161.69999999999999</v>
      </c>
      <c r="L631">
        <f t="shared" si="43"/>
        <v>148.5</v>
      </c>
      <c r="M631">
        <f t="shared" si="44"/>
        <v>163.35</v>
      </c>
      <c r="N631">
        <f t="shared" si="45"/>
        <v>163.35</v>
      </c>
      <c r="O631">
        <v>165</v>
      </c>
    </row>
    <row r="632" spans="1:15" x14ac:dyDescent="0.25">
      <c r="A632" t="s">
        <v>670</v>
      </c>
      <c r="B632" t="s">
        <v>716</v>
      </c>
      <c r="C632" s="16">
        <v>73030</v>
      </c>
      <c r="D632">
        <v>231</v>
      </c>
      <c r="E632" s="2">
        <f t="shared" si="36"/>
        <v>207.9</v>
      </c>
      <c r="F632">
        <v>231</v>
      </c>
      <c r="G632">
        <f t="shared" si="37"/>
        <v>231</v>
      </c>
      <c r="H632">
        <f t="shared" si="39"/>
        <v>217.14</v>
      </c>
      <c r="I632">
        <f t="shared" si="40"/>
        <v>226.38</v>
      </c>
      <c r="J632">
        <f t="shared" si="41"/>
        <v>217.14</v>
      </c>
      <c r="K632">
        <f t="shared" si="42"/>
        <v>226.38</v>
      </c>
      <c r="L632">
        <f t="shared" si="43"/>
        <v>207.9</v>
      </c>
      <c r="M632">
        <f t="shared" si="44"/>
        <v>228.69</v>
      </c>
      <c r="N632">
        <f t="shared" si="45"/>
        <v>228.69</v>
      </c>
      <c r="O632">
        <v>231</v>
      </c>
    </row>
    <row r="633" spans="1:15" x14ac:dyDescent="0.25">
      <c r="A633" t="s">
        <v>670</v>
      </c>
      <c r="B633" t="s">
        <v>717</v>
      </c>
      <c r="C633" s="16">
        <v>73050</v>
      </c>
      <c r="D633">
        <v>320</v>
      </c>
      <c r="E633" s="2">
        <f t="shared" si="36"/>
        <v>288</v>
      </c>
      <c r="F633">
        <v>320</v>
      </c>
      <c r="G633">
        <f t="shared" si="37"/>
        <v>320</v>
      </c>
      <c r="H633">
        <f t="shared" si="39"/>
        <v>300.79999999999995</v>
      </c>
      <c r="I633">
        <f t="shared" si="40"/>
        <v>313.60000000000002</v>
      </c>
      <c r="J633">
        <f t="shared" si="41"/>
        <v>300.79999999999995</v>
      </c>
      <c r="K633">
        <f t="shared" si="42"/>
        <v>313.60000000000002</v>
      </c>
      <c r="L633">
        <f t="shared" si="43"/>
        <v>288</v>
      </c>
      <c r="M633">
        <f t="shared" si="44"/>
        <v>316.8</v>
      </c>
      <c r="N633">
        <f t="shared" si="45"/>
        <v>316.8</v>
      </c>
      <c r="O633">
        <v>320</v>
      </c>
    </row>
    <row r="634" spans="1:15" x14ac:dyDescent="0.25">
      <c r="A634" t="s">
        <v>670</v>
      </c>
      <c r="B634" t="s">
        <v>718</v>
      </c>
      <c r="C634" s="16">
        <v>73060</v>
      </c>
      <c r="D634">
        <v>231</v>
      </c>
      <c r="E634" s="2">
        <f t="shared" si="36"/>
        <v>207.9</v>
      </c>
      <c r="F634">
        <v>231</v>
      </c>
      <c r="G634">
        <f t="shared" si="37"/>
        <v>231</v>
      </c>
      <c r="H634">
        <f t="shared" si="39"/>
        <v>217.14</v>
      </c>
      <c r="I634">
        <f t="shared" si="40"/>
        <v>226.38</v>
      </c>
      <c r="J634">
        <f t="shared" si="41"/>
        <v>217.14</v>
      </c>
      <c r="K634">
        <f t="shared" si="42"/>
        <v>226.38</v>
      </c>
      <c r="L634">
        <f t="shared" si="43"/>
        <v>207.9</v>
      </c>
      <c r="M634">
        <f t="shared" si="44"/>
        <v>228.69</v>
      </c>
      <c r="N634">
        <f t="shared" si="45"/>
        <v>228.69</v>
      </c>
      <c r="O634">
        <v>231</v>
      </c>
    </row>
    <row r="635" spans="1:15" x14ac:dyDescent="0.25">
      <c r="A635" t="s">
        <v>670</v>
      </c>
      <c r="B635" t="s">
        <v>719</v>
      </c>
      <c r="C635" s="16">
        <v>73092</v>
      </c>
      <c r="D635">
        <v>189</v>
      </c>
      <c r="E635" s="2">
        <f t="shared" si="36"/>
        <v>170.1</v>
      </c>
      <c r="F635">
        <v>189</v>
      </c>
      <c r="G635">
        <f t="shared" si="37"/>
        <v>189</v>
      </c>
      <c r="H635">
        <f t="shared" si="39"/>
        <v>177.66</v>
      </c>
      <c r="I635">
        <f t="shared" si="40"/>
        <v>185.22</v>
      </c>
      <c r="J635">
        <f t="shared" si="41"/>
        <v>177.66</v>
      </c>
      <c r="K635">
        <f t="shared" si="42"/>
        <v>185.22</v>
      </c>
      <c r="L635">
        <f t="shared" si="43"/>
        <v>170.1</v>
      </c>
      <c r="M635">
        <f t="shared" si="44"/>
        <v>187.10999999999999</v>
      </c>
      <c r="N635">
        <f t="shared" si="45"/>
        <v>187.10999999999999</v>
      </c>
      <c r="O635">
        <v>189</v>
      </c>
    </row>
    <row r="636" spans="1:15" x14ac:dyDescent="0.25">
      <c r="A636" t="s">
        <v>670</v>
      </c>
      <c r="B636" t="s">
        <v>720</v>
      </c>
      <c r="C636" s="16">
        <v>73110</v>
      </c>
      <c r="D636">
        <v>217</v>
      </c>
      <c r="E636" s="2">
        <f t="shared" si="36"/>
        <v>195.3</v>
      </c>
      <c r="F636">
        <v>217</v>
      </c>
      <c r="G636">
        <f t="shared" si="37"/>
        <v>217</v>
      </c>
      <c r="H636">
        <f t="shared" si="39"/>
        <v>203.98</v>
      </c>
      <c r="I636">
        <f t="shared" si="40"/>
        <v>212.66</v>
      </c>
      <c r="J636">
        <f t="shared" si="41"/>
        <v>203.98</v>
      </c>
      <c r="K636">
        <f t="shared" si="42"/>
        <v>212.66</v>
      </c>
      <c r="L636">
        <f t="shared" si="43"/>
        <v>195.3</v>
      </c>
      <c r="M636">
        <f t="shared" si="44"/>
        <v>214.82999999999998</v>
      </c>
      <c r="N636">
        <f t="shared" si="45"/>
        <v>214.82999999999998</v>
      </c>
      <c r="O636">
        <v>217</v>
      </c>
    </row>
    <row r="637" spans="1:15" x14ac:dyDescent="0.25">
      <c r="A637" t="s">
        <v>670</v>
      </c>
      <c r="B637" t="s">
        <v>721</v>
      </c>
      <c r="C637" s="16">
        <v>73501</v>
      </c>
      <c r="D637">
        <v>116</v>
      </c>
      <c r="E637" s="2">
        <f t="shared" si="36"/>
        <v>104.4</v>
      </c>
      <c r="F637">
        <v>116</v>
      </c>
      <c r="G637">
        <f t="shared" si="37"/>
        <v>116</v>
      </c>
      <c r="H637">
        <f t="shared" si="39"/>
        <v>109.03999999999999</v>
      </c>
      <c r="I637">
        <f t="shared" si="40"/>
        <v>113.67999999999999</v>
      </c>
      <c r="J637">
        <f t="shared" si="41"/>
        <v>109.03999999999999</v>
      </c>
      <c r="K637">
        <f t="shared" si="42"/>
        <v>113.67999999999999</v>
      </c>
      <c r="L637">
        <f t="shared" si="43"/>
        <v>104.4</v>
      </c>
      <c r="M637">
        <f t="shared" si="44"/>
        <v>114.84</v>
      </c>
      <c r="N637">
        <f t="shared" si="45"/>
        <v>114.84</v>
      </c>
      <c r="O637">
        <v>116</v>
      </c>
    </row>
    <row r="638" spans="1:15" x14ac:dyDescent="0.25">
      <c r="A638" t="s">
        <v>670</v>
      </c>
      <c r="B638" t="s">
        <v>722</v>
      </c>
      <c r="C638" s="16">
        <v>73502</v>
      </c>
      <c r="D638">
        <v>232</v>
      </c>
      <c r="E638" s="2">
        <f t="shared" si="36"/>
        <v>208.8</v>
      </c>
      <c r="F638">
        <v>232</v>
      </c>
      <c r="G638">
        <f t="shared" si="37"/>
        <v>232</v>
      </c>
      <c r="H638">
        <f t="shared" si="39"/>
        <v>218.07999999999998</v>
      </c>
      <c r="I638">
        <f t="shared" si="40"/>
        <v>227.35999999999999</v>
      </c>
      <c r="J638">
        <f t="shared" si="41"/>
        <v>218.07999999999998</v>
      </c>
      <c r="K638">
        <f t="shared" si="42"/>
        <v>227.35999999999999</v>
      </c>
      <c r="L638">
        <f t="shared" si="43"/>
        <v>208.8</v>
      </c>
      <c r="M638">
        <f t="shared" si="44"/>
        <v>229.68</v>
      </c>
      <c r="N638">
        <f t="shared" si="45"/>
        <v>229.68</v>
      </c>
      <c r="O638">
        <v>232</v>
      </c>
    </row>
    <row r="639" spans="1:15" x14ac:dyDescent="0.25">
      <c r="A639" t="s">
        <v>670</v>
      </c>
      <c r="B639" t="s">
        <v>723</v>
      </c>
      <c r="C639" s="16">
        <v>73503</v>
      </c>
      <c r="D639">
        <v>348</v>
      </c>
      <c r="E639" s="2">
        <f t="shared" si="36"/>
        <v>313.2</v>
      </c>
      <c r="F639">
        <v>348</v>
      </c>
      <c r="G639">
        <f t="shared" si="37"/>
        <v>348</v>
      </c>
      <c r="H639">
        <f t="shared" si="39"/>
        <v>327.12</v>
      </c>
      <c r="I639">
        <f t="shared" si="40"/>
        <v>341.04</v>
      </c>
      <c r="J639">
        <f t="shared" si="41"/>
        <v>327.12</v>
      </c>
      <c r="K639">
        <f t="shared" si="42"/>
        <v>341.04</v>
      </c>
      <c r="L639">
        <f t="shared" si="43"/>
        <v>313.2</v>
      </c>
      <c r="M639">
        <f t="shared" si="44"/>
        <v>344.52</v>
      </c>
      <c r="N639">
        <f t="shared" si="45"/>
        <v>344.52</v>
      </c>
      <c r="O639">
        <v>348</v>
      </c>
    </row>
    <row r="640" spans="1:15" x14ac:dyDescent="0.25">
      <c r="A640" t="s">
        <v>670</v>
      </c>
      <c r="B640" t="s">
        <v>724</v>
      </c>
      <c r="C640" s="16">
        <v>73521</v>
      </c>
      <c r="D640">
        <v>322</v>
      </c>
      <c r="E640" s="2">
        <f t="shared" si="36"/>
        <v>289.8</v>
      </c>
      <c r="F640">
        <v>322</v>
      </c>
      <c r="G640">
        <f t="shared" si="37"/>
        <v>322</v>
      </c>
      <c r="H640">
        <f t="shared" si="39"/>
        <v>302.68</v>
      </c>
      <c r="I640">
        <f t="shared" si="40"/>
        <v>315.56</v>
      </c>
      <c r="J640">
        <f t="shared" si="41"/>
        <v>302.68</v>
      </c>
      <c r="K640">
        <f t="shared" si="42"/>
        <v>315.56</v>
      </c>
      <c r="L640">
        <f t="shared" si="43"/>
        <v>289.8</v>
      </c>
      <c r="M640">
        <f t="shared" si="44"/>
        <v>318.77999999999997</v>
      </c>
      <c r="N640">
        <f t="shared" si="45"/>
        <v>318.77999999999997</v>
      </c>
      <c r="O640">
        <v>322</v>
      </c>
    </row>
    <row r="641" spans="1:15" x14ac:dyDescent="0.25">
      <c r="A641" t="s">
        <v>670</v>
      </c>
      <c r="B641" t="s">
        <v>725</v>
      </c>
      <c r="C641" s="16">
        <v>73522</v>
      </c>
      <c r="D641">
        <v>483</v>
      </c>
      <c r="E641" s="2">
        <f t="shared" si="36"/>
        <v>434.7</v>
      </c>
      <c r="F641">
        <v>483</v>
      </c>
      <c r="G641">
        <f t="shared" si="37"/>
        <v>483</v>
      </c>
      <c r="H641">
        <f t="shared" si="39"/>
        <v>454.02</v>
      </c>
      <c r="I641">
        <f t="shared" si="40"/>
        <v>473.34</v>
      </c>
      <c r="J641">
        <f t="shared" si="41"/>
        <v>454.02</v>
      </c>
      <c r="K641">
        <f t="shared" si="42"/>
        <v>473.34</v>
      </c>
      <c r="L641">
        <f t="shared" si="43"/>
        <v>434.7</v>
      </c>
      <c r="M641">
        <f t="shared" si="44"/>
        <v>478.17</v>
      </c>
      <c r="N641">
        <f t="shared" si="45"/>
        <v>478.17</v>
      </c>
      <c r="O641">
        <v>483</v>
      </c>
    </row>
    <row r="642" spans="1:15" x14ac:dyDescent="0.25">
      <c r="A642" t="s">
        <v>670</v>
      </c>
      <c r="B642" t="s">
        <v>726</v>
      </c>
      <c r="C642" s="16">
        <v>73523</v>
      </c>
      <c r="D642">
        <v>644</v>
      </c>
      <c r="E642" s="2">
        <f t="shared" ref="E642:E696" si="46">D642*0.9</f>
        <v>579.6</v>
      </c>
      <c r="F642">
        <v>644</v>
      </c>
      <c r="G642">
        <f t="shared" si="37"/>
        <v>644</v>
      </c>
      <c r="H642">
        <f t="shared" si="39"/>
        <v>605.36</v>
      </c>
      <c r="I642">
        <f t="shared" si="40"/>
        <v>631.12</v>
      </c>
      <c r="J642">
        <f t="shared" si="41"/>
        <v>605.36</v>
      </c>
      <c r="K642">
        <f t="shared" si="42"/>
        <v>631.12</v>
      </c>
      <c r="L642">
        <f t="shared" si="43"/>
        <v>579.6</v>
      </c>
      <c r="M642">
        <f t="shared" si="44"/>
        <v>637.55999999999995</v>
      </c>
      <c r="N642">
        <f t="shared" si="45"/>
        <v>637.55999999999995</v>
      </c>
      <c r="O642">
        <v>644</v>
      </c>
    </row>
    <row r="643" spans="1:15" x14ac:dyDescent="0.25">
      <c r="A643" t="s">
        <v>670</v>
      </c>
      <c r="B643" t="s">
        <v>727</v>
      </c>
      <c r="C643" s="16">
        <v>73551</v>
      </c>
      <c r="D643">
        <v>123</v>
      </c>
      <c r="E643" s="2">
        <f t="shared" si="46"/>
        <v>110.7</v>
      </c>
      <c r="F643">
        <v>123</v>
      </c>
      <c r="G643">
        <f t="shared" si="37"/>
        <v>123</v>
      </c>
      <c r="H643">
        <f t="shared" si="39"/>
        <v>115.61999999999999</v>
      </c>
      <c r="I643">
        <f t="shared" si="40"/>
        <v>120.53999999999999</v>
      </c>
      <c r="J643">
        <f t="shared" si="41"/>
        <v>115.61999999999999</v>
      </c>
      <c r="K643">
        <f t="shared" si="42"/>
        <v>120.53999999999999</v>
      </c>
      <c r="L643">
        <f t="shared" si="43"/>
        <v>110.7</v>
      </c>
      <c r="M643">
        <f t="shared" si="44"/>
        <v>121.77</v>
      </c>
      <c r="N643">
        <f t="shared" si="45"/>
        <v>121.77</v>
      </c>
      <c r="O643">
        <v>123</v>
      </c>
    </row>
    <row r="644" spans="1:15" x14ac:dyDescent="0.25">
      <c r="A644" t="s">
        <v>670</v>
      </c>
      <c r="B644" t="s">
        <v>728</v>
      </c>
      <c r="C644" s="16">
        <v>73552</v>
      </c>
      <c r="D644">
        <v>245</v>
      </c>
      <c r="E644" s="2">
        <f t="shared" si="46"/>
        <v>220.5</v>
      </c>
      <c r="F644">
        <v>245</v>
      </c>
      <c r="G644">
        <f t="shared" ref="G644:G696" si="47">D644</f>
        <v>245</v>
      </c>
      <c r="H644">
        <f t="shared" si="39"/>
        <v>230.29999999999998</v>
      </c>
      <c r="I644">
        <f t="shared" si="40"/>
        <v>240.1</v>
      </c>
      <c r="J644">
        <f t="shared" si="41"/>
        <v>230.29999999999998</v>
      </c>
      <c r="K644">
        <f t="shared" si="42"/>
        <v>240.1</v>
      </c>
      <c r="L644">
        <f t="shared" si="43"/>
        <v>220.5</v>
      </c>
      <c r="M644">
        <f t="shared" si="44"/>
        <v>242.55</v>
      </c>
      <c r="N644">
        <f t="shared" si="45"/>
        <v>242.55</v>
      </c>
      <c r="O644">
        <v>245</v>
      </c>
    </row>
    <row r="645" spans="1:15" x14ac:dyDescent="0.25">
      <c r="A645" t="s">
        <v>670</v>
      </c>
      <c r="B645" t="s">
        <v>729</v>
      </c>
      <c r="C645" s="16">
        <v>73560</v>
      </c>
      <c r="D645">
        <v>217</v>
      </c>
      <c r="E645" s="2">
        <f t="shared" si="46"/>
        <v>195.3</v>
      </c>
      <c r="F645">
        <v>217</v>
      </c>
      <c r="G645">
        <f t="shared" si="47"/>
        <v>217</v>
      </c>
      <c r="H645">
        <f t="shared" si="39"/>
        <v>203.98</v>
      </c>
      <c r="I645">
        <f t="shared" si="40"/>
        <v>212.66</v>
      </c>
      <c r="J645">
        <f t="shared" si="41"/>
        <v>203.98</v>
      </c>
      <c r="K645">
        <f t="shared" si="42"/>
        <v>212.66</v>
      </c>
      <c r="L645">
        <f t="shared" si="43"/>
        <v>195.3</v>
      </c>
      <c r="M645">
        <f t="shared" si="44"/>
        <v>214.82999999999998</v>
      </c>
      <c r="N645">
        <f t="shared" si="45"/>
        <v>214.82999999999998</v>
      </c>
      <c r="O645">
        <v>217</v>
      </c>
    </row>
    <row r="646" spans="1:15" x14ac:dyDescent="0.25">
      <c r="A646" t="s">
        <v>670</v>
      </c>
      <c r="B646" t="s">
        <v>730</v>
      </c>
      <c r="C646" s="16">
        <v>73562</v>
      </c>
      <c r="D646">
        <v>258</v>
      </c>
      <c r="E646" s="2">
        <f t="shared" si="46"/>
        <v>232.20000000000002</v>
      </c>
      <c r="F646">
        <v>258</v>
      </c>
      <c r="G646">
        <f t="shared" si="47"/>
        <v>258</v>
      </c>
      <c r="H646">
        <f t="shared" si="39"/>
        <v>242.51999999999998</v>
      </c>
      <c r="I646">
        <f t="shared" si="40"/>
        <v>252.84</v>
      </c>
      <c r="J646">
        <f t="shared" si="41"/>
        <v>242.51999999999998</v>
      </c>
      <c r="K646">
        <f t="shared" si="42"/>
        <v>252.84</v>
      </c>
      <c r="L646">
        <f t="shared" si="43"/>
        <v>232.20000000000002</v>
      </c>
      <c r="M646">
        <f t="shared" si="44"/>
        <v>255.42</v>
      </c>
      <c r="N646">
        <f t="shared" si="45"/>
        <v>255.42</v>
      </c>
      <c r="O646">
        <v>258</v>
      </c>
    </row>
    <row r="647" spans="1:15" x14ac:dyDescent="0.25">
      <c r="A647" t="s">
        <v>670</v>
      </c>
      <c r="B647" t="s">
        <v>731</v>
      </c>
      <c r="C647" s="16">
        <v>73592</v>
      </c>
      <c r="D647">
        <v>189</v>
      </c>
      <c r="E647" s="2">
        <f t="shared" si="46"/>
        <v>170.1</v>
      </c>
      <c r="F647">
        <v>189</v>
      </c>
      <c r="G647">
        <f t="shared" si="47"/>
        <v>189</v>
      </c>
      <c r="H647">
        <f t="shared" si="39"/>
        <v>177.66</v>
      </c>
      <c r="I647">
        <f t="shared" si="40"/>
        <v>185.22</v>
      </c>
      <c r="J647">
        <f t="shared" si="41"/>
        <v>177.66</v>
      </c>
      <c r="K647">
        <f t="shared" si="42"/>
        <v>185.22</v>
      </c>
      <c r="L647">
        <f t="shared" si="43"/>
        <v>170.1</v>
      </c>
      <c r="M647">
        <f t="shared" si="44"/>
        <v>187.10999999999999</v>
      </c>
      <c r="N647">
        <f t="shared" si="45"/>
        <v>187.10999999999999</v>
      </c>
      <c r="O647">
        <v>189</v>
      </c>
    </row>
    <row r="648" spans="1:15" x14ac:dyDescent="0.25">
      <c r="A648" t="s">
        <v>670</v>
      </c>
      <c r="B648" t="s">
        <v>732</v>
      </c>
      <c r="C648" s="16">
        <v>73610</v>
      </c>
      <c r="D648">
        <v>225</v>
      </c>
      <c r="E648" s="2">
        <f t="shared" si="46"/>
        <v>202.5</v>
      </c>
      <c r="F648">
        <v>225</v>
      </c>
      <c r="G648">
        <f t="shared" si="47"/>
        <v>225</v>
      </c>
      <c r="H648">
        <f t="shared" si="39"/>
        <v>211.5</v>
      </c>
      <c r="I648">
        <f t="shared" si="40"/>
        <v>220.5</v>
      </c>
      <c r="J648">
        <f t="shared" si="41"/>
        <v>211.5</v>
      </c>
      <c r="K648">
        <f t="shared" si="42"/>
        <v>220.5</v>
      </c>
      <c r="L648">
        <f t="shared" si="43"/>
        <v>202.5</v>
      </c>
      <c r="M648">
        <f t="shared" si="44"/>
        <v>222.75</v>
      </c>
      <c r="N648">
        <f t="shared" si="45"/>
        <v>222.75</v>
      </c>
      <c r="O648">
        <v>225</v>
      </c>
    </row>
    <row r="649" spans="1:15" x14ac:dyDescent="0.25">
      <c r="A649" t="s">
        <v>670</v>
      </c>
      <c r="B649" t="s">
        <v>733</v>
      </c>
      <c r="C649" s="16">
        <v>73620</v>
      </c>
      <c r="D649">
        <v>197</v>
      </c>
      <c r="E649" s="2">
        <f t="shared" si="46"/>
        <v>177.3</v>
      </c>
      <c r="F649">
        <v>197</v>
      </c>
      <c r="G649">
        <f t="shared" si="47"/>
        <v>197</v>
      </c>
      <c r="H649">
        <f t="shared" si="39"/>
        <v>185.17999999999998</v>
      </c>
      <c r="I649">
        <f t="shared" si="40"/>
        <v>193.06</v>
      </c>
      <c r="J649">
        <f t="shared" si="41"/>
        <v>185.17999999999998</v>
      </c>
      <c r="K649">
        <f t="shared" si="42"/>
        <v>193.06</v>
      </c>
      <c r="L649">
        <f t="shared" si="43"/>
        <v>177.3</v>
      </c>
      <c r="M649">
        <f t="shared" si="44"/>
        <v>195.03</v>
      </c>
      <c r="N649">
        <f t="shared" si="45"/>
        <v>195.03</v>
      </c>
      <c r="O649">
        <v>197</v>
      </c>
    </row>
    <row r="650" spans="1:15" x14ac:dyDescent="0.25">
      <c r="A650" t="s">
        <v>670</v>
      </c>
      <c r="B650" t="s">
        <v>734</v>
      </c>
      <c r="C650" s="16">
        <v>73650</v>
      </c>
      <c r="D650">
        <v>212</v>
      </c>
      <c r="E650" s="2">
        <f t="shared" si="46"/>
        <v>190.8</v>
      </c>
      <c r="F650">
        <v>212</v>
      </c>
      <c r="G650">
        <f t="shared" si="47"/>
        <v>212</v>
      </c>
      <c r="H650">
        <f t="shared" si="39"/>
        <v>199.28</v>
      </c>
      <c r="I650">
        <f t="shared" si="40"/>
        <v>207.76</v>
      </c>
      <c r="J650">
        <f t="shared" si="41"/>
        <v>199.28</v>
      </c>
      <c r="K650">
        <f t="shared" si="42"/>
        <v>207.76</v>
      </c>
      <c r="L650">
        <f t="shared" si="43"/>
        <v>190.8</v>
      </c>
      <c r="M650">
        <f t="shared" si="44"/>
        <v>209.88</v>
      </c>
      <c r="N650">
        <f t="shared" si="45"/>
        <v>209.88</v>
      </c>
      <c r="O650">
        <v>212</v>
      </c>
    </row>
    <row r="651" spans="1:15" x14ac:dyDescent="0.25">
      <c r="A651" t="s">
        <v>670</v>
      </c>
      <c r="B651" t="s">
        <v>735</v>
      </c>
      <c r="C651" s="16">
        <v>74018</v>
      </c>
      <c r="D651">
        <v>239</v>
      </c>
      <c r="E651" s="2">
        <f t="shared" si="46"/>
        <v>215.1</v>
      </c>
      <c r="F651">
        <v>239</v>
      </c>
      <c r="G651">
        <f t="shared" si="47"/>
        <v>239</v>
      </c>
      <c r="H651">
        <f t="shared" si="39"/>
        <v>224.66</v>
      </c>
      <c r="I651">
        <f t="shared" si="40"/>
        <v>234.22</v>
      </c>
      <c r="J651">
        <f t="shared" si="41"/>
        <v>224.66</v>
      </c>
      <c r="K651">
        <f t="shared" si="42"/>
        <v>234.22</v>
      </c>
      <c r="L651">
        <f t="shared" si="43"/>
        <v>215.1</v>
      </c>
      <c r="M651">
        <f t="shared" ref="M651:M682" si="48">D651*0.99</f>
        <v>236.60999999999999</v>
      </c>
      <c r="N651">
        <f t="shared" ref="N651:N682" si="49">F651*0.99</f>
        <v>236.60999999999999</v>
      </c>
      <c r="O651">
        <v>239</v>
      </c>
    </row>
    <row r="652" spans="1:15" x14ac:dyDescent="0.25">
      <c r="A652" t="s">
        <v>670</v>
      </c>
      <c r="B652" t="s">
        <v>736</v>
      </c>
      <c r="C652" s="16">
        <v>74019</v>
      </c>
      <c r="D652">
        <v>240</v>
      </c>
      <c r="E652" s="2">
        <f t="shared" si="46"/>
        <v>216</v>
      </c>
      <c r="F652">
        <v>240</v>
      </c>
      <c r="G652">
        <f t="shared" si="47"/>
        <v>240</v>
      </c>
      <c r="H652">
        <f t="shared" ref="H652:H696" si="50">D652*0.94</f>
        <v>225.6</v>
      </c>
      <c r="I652">
        <f t="shared" ref="I652:I696" si="51">D652*0.98</f>
        <v>235.2</v>
      </c>
      <c r="J652">
        <f t="shared" ref="J652:J696" si="52">D652*0.94</f>
        <v>225.6</v>
      </c>
      <c r="K652">
        <f t="shared" ref="K652:K696" si="53">D652*0.98</f>
        <v>235.2</v>
      </c>
      <c r="L652">
        <f t="shared" ref="L652:L696" si="54">D652*0.9</f>
        <v>216</v>
      </c>
      <c r="M652">
        <f t="shared" si="48"/>
        <v>237.6</v>
      </c>
      <c r="N652">
        <f t="shared" si="49"/>
        <v>237.6</v>
      </c>
      <c r="O652">
        <v>240</v>
      </c>
    </row>
    <row r="653" spans="1:15" x14ac:dyDescent="0.25">
      <c r="A653" t="s">
        <v>670</v>
      </c>
      <c r="B653" t="s">
        <v>737</v>
      </c>
      <c r="C653" s="16">
        <v>74022</v>
      </c>
      <c r="D653">
        <v>351</v>
      </c>
      <c r="E653" s="2">
        <f t="shared" si="46"/>
        <v>315.90000000000003</v>
      </c>
      <c r="F653">
        <v>351</v>
      </c>
      <c r="G653">
        <f t="shared" si="47"/>
        <v>351</v>
      </c>
      <c r="H653">
        <f t="shared" si="50"/>
        <v>329.94</v>
      </c>
      <c r="I653">
        <f t="shared" si="51"/>
        <v>343.98</v>
      </c>
      <c r="J653">
        <f t="shared" si="52"/>
        <v>329.94</v>
      </c>
      <c r="K653">
        <f t="shared" si="53"/>
        <v>343.98</v>
      </c>
      <c r="L653">
        <f t="shared" si="54"/>
        <v>315.90000000000003</v>
      </c>
      <c r="M653">
        <f t="shared" si="48"/>
        <v>347.49</v>
      </c>
      <c r="N653">
        <f t="shared" si="49"/>
        <v>347.49</v>
      </c>
      <c r="O653">
        <v>351</v>
      </c>
    </row>
    <row r="654" spans="1:15" x14ac:dyDescent="0.25">
      <c r="A654" t="s">
        <v>670</v>
      </c>
      <c r="B654" t="s">
        <v>738</v>
      </c>
      <c r="C654" s="16">
        <v>74150</v>
      </c>
      <c r="D654">
        <v>1666</v>
      </c>
      <c r="E654" s="2">
        <f t="shared" si="46"/>
        <v>1499.4</v>
      </c>
      <c r="F654">
        <v>1666</v>
      </c>
      <c r="G654">
        <f t="shared" si="47"/>
        <v>1666</v>
      </c>
      <c r="H654">
        <f t="shared" si="50"/>
        <v>1566.04</v>
      </c>
      <c r="I654">
        <f t="shared" si="51"/>
        <v>1632.68</v>
      </c>
      <c r="J654">
        <f t="shared" si="52"/>
        <v>1566.04</v>
      </c>
      <c r="K654">
        <f t="shared" si="53"/>
        <v>1632.68</v>
      </c>
      <c r="L654">
        <f t="shared" si="54"/>
        <v>1499.4</v>
      </c>
      <c r="M654">
        <f t="shared" si="48"/>
        <v>1649.34</v>
      </c>
      <c r="N654">
        <f t="shared" si="49"/>
        <v>1649.34</v>
      </c>
      <c r="O654">
        <v>1666</v>
      </c>
    </row>
    <row r="655" spans="1:15" x14ac:dyDescent="0.25">
      <c r="A655" t="s">
        <v>670</v>
      </c>
      <c r="B655" t="s">
        <v>739</v>
      </c>
      <c r="C655" s="16">
        <v>74176</v>
      </c>
      <c r="D655">
        <v>1649</v>
      </c>
      <c r="E655" s="2">
        <f t="shared" si="46"/>
        <v>1484.1000000000001</v>
      </c>
      <c r="F655">
        <v>1649</v>
      </c>
      <c r="G655">
        <f t="shared" si="47"/>
        <v>1649</v>
      </c>
      <c r="H655">
        <f t="shared" si="50"/>
        <v>1550.06</v>
      </c>
      <c r="I655">
        <f t="shared" si="51"/>
        <v>1616.02</v>
      </c>
      <c r="J655">
        <f t="shared" si="52"/>
        <v>1550.06</v>
      </c>
      <c r="K655">
        <f t="shared" si="53"/>
        <v>1616.02</v>
      </c>
      <c r="L655">
        <f t="shared" si="54"/>
        <v>1484.1000000000001</v>
      </c>
      <c r="M655">
        <f t="shared" si="48"/>
        <v>1632.51</v>
      </c>
      <c r="N655">
        <f t="shared" si="49"/>
        <v>1632.51</v>
      </c>
      <c r="O655">
        <v>1649</v>
      </c>
    </row>
    <row r="656" spans="1:15" x14ac:dyDescent="0.25">
      <c r="A656" t="s">
        <v>670</v>
      </c>
      <c r="B656" t="s">
        <v>740</v>
      </c>
      <c r="C656" s="16">
        <v>77065</v>
      </c>
      <c r="D656">
        <v>234</v>
      </c>
      <c r="E656" s="2">
        <f t="shared" si="46"/>
        <v>210.6</v>
      </c>
      <c r="F656">
        <v>234</v>
      </c>
      <c r="G656">
        <f t="shared" si="47"/>
        <v>234</v>
      </c>
      <c r="H656">
        <f t="shared" si="50"/>
        <v>219.95999999999998</v>
      </c>
      <c r="I656">
        <f t="shared" si="51"/>
        <v>229.32</v>
      </c>
      <c r="J656">
        <f t="shared" si="52"/>
        <v>219.95999999999998</v>
      </c>
      <c r="K656">
        <f t="shared" si="53"/>
        <v>229.32</v>
      </c>
      <c r="L656">
        <f t="shared" si="54"/>
        <v>210.6</v>
      </c>
      <c r="M656">
        <f t="shared" si="48"/>
        <v>231.66</v>
      </c>
      <c r="N656">
        <f t="shared" si="49"/>
        <v>231.66</v>
      </c>
      <c r="O656">
        <v>234</v>
      </c>
    </row>
    <row r="657" spans="1:15" x14ac:dyDescent="0.25">
      <c r="A657" t="s">
        <v>670</v>
      </c>
      <c r="B657" t="s">
        <v>741</v>
      </c>
      <c r="C657" s="16">
        <v>77066</v>
      </c>
      <c r="D657">
        <v>305</v>
      </c>
      <c r="E657" s="2">
        <f t="shared" si="46"/>
        <v>274.5</v>
      </c>
      <c r="F657">
        <v>305</v>
      </c>
      <c r="G657">
        <f t="shared" si="47"/>
        <v>305</v>
      </c>
      <c r="H657">
        <f t="shared" si="50"/>
        <v>286.7</v>
      </c>
      <c r="I657">
        <f t="shared" si="51"/>
        <v>298.89999999999998</v>
      </c>
      <c r="J657">
        <f t="shared" si="52"/>
        <v>286.7</v>
      </c>
      <c r="K657">
        <f t="shared" si="53"/>
        <v>298.89999999999998</v>
      </c>
      <c r="L657">
        <f t="shared" si="54"/>
        <v>274.5</v>
      </c>
      <c r="M657">
        <f t="shared" si="48"/>
        <v>301.95</v>
      </c>
      <c r="N657">
        <f t="shared" si="49"/>
        <v>301.95</v>
      </c>
      <c r="O657">
        <v>305</v>
      </c>
    </row>
    <row r="658" spans="1:15" x14ac:dyDescent="0.25">
      <c r="A658" t="s">
        <v>670</v>
      </c>
      <c r="B658" t="s">
        <v>742</v>
      </c>
      <c r="C658" s="16">
        <v>77067</v>
      </c>
      <c r="D658">
        <v>269</v>
      </c>
      <c r="E658" s="2">
        <f t="shared" si="46"/>
        <v>242.1</v>
      </c>
      <c r="F658">
        <v>269</v>
      </c>
      <c r="G658">
        <f t="shared" si="47"/>
        <v>269</v>
      </c>
      <c r="H658">
        <f t="shared" si="50"/>
        <v>252.85999999999999</v>
      </c>
      <c r="I658">
        <f t="shared" si="51"/>
        <v>263.62</v>
      </c>
      <c r="J658">
        <f t="shared" si="52"/>
        <v>252.85999999999999</v>
      </c>
      <c r="K658">
        <f t="shared" si="53"/>
        <v>263.62</v>
      </c>
      <c r="L658">
        <f t="shared" si="54"/>
        <v>242.1</v>
      </c>
      <c r="M658">
        <f t="shared" si="48"/>
        <v>266.31</v>
      </c>
      <c r="N658">
        <f t="shared" si="49"/>
        <v>266.31</v>
      </c>
      <c r="O658">
        <v>269</v>
      </c>
    </row>
    <row r="659" spans="1:15" x14ac:dyDescent="0.25">
      <c r="A659" t="s">
        <v>670</v>
      </c>
      <c r="B659" t="s">
        <v>743</v>
      </c>
      <c r="C659" s="16">
        <v>73070</v>
      </c>
      <c r="D659">
        <v>198</v>
      </c>
      <c r="E659" s="2">
        <f t="shared" si="46"/>
        <v>178.20000000000002</v>
      </c>
      <c r="F659">
        <v>198</v>
      </c>
      <c r="G659">
        <f t="shared" si="47"/>
        <v>198</v>
      </c>
      <c r="H659">
        <f t="shared" si="50"/>
        <v>186.11999999999998</v>
      </c>
      <c r="I659">
        <f t="shared" si="51"/>
        <v>194.04</v>
      </c>
      <c r="J659">
        <f t="shared" si="52"/>
        <v>186.11999999999998</v>
      </c>
      <c r="K659">
        <f t="shared" si="53"/>
        <v>194.04</v>
      </c>
      <c r="L659">
        <f t="shared" si="54"/>
        <v>178.20000000000002</v>
      </c>
      <c r="M659">
        <f t="shared" si="48"/>
        <v>196.02</v>
      </c>
      <c r="N659">
        <f t="shared" si="49"/>
        <v>196.02</v>
      </c>
      <c r="O659">
        <v>198</v>
      </c>
    </row>
    <row r="660" spans="1:15" x14ac:dyDescent="0.25">
      <c r="A660" t="s">
        <v>670</v>
      </c>
      <c r="B660" t="s">
        <v>744</v>
      </c>
      <c r="C660" s="16">
        <v>73080</v>
      </c>
      <c r="D660">
        <v>246</v>
      </c>
      <c r="E660" s="2">
        <f t="shared" si="46"/>
        <v>221.4</v>
      </c>
      <c r="F660">
        <v>246</v>
      </c>
      <c r="G660">
        <f t="shared" si="47"/>
        <v>246</v>
      </c>
      <c r="H660">
        <f t="shared" si="50"/>
        <v>231.23999999999998</v>
      </c>
      <c r="I660">
        <f t="shared" si="51"/>
        <v>241.07999999999998</v>
      </c>
      <c r="J660">
        <f t="shared" si="52"/>
        <v>231.23999999999998</v>
      </c>
      <c r="K660">
        <f t="shared" si="53"/>
        <v>241.07999999999998</v>
      </c>
      <c r="L660">
        <f t="shared" si="54"/>
        <v>221.4</v>
      </c>
      <c r="M660">
        <f t="shared" si="48"/>
        <v>243.54</v>
      </c>
      <c r="N660">
        <f t="shared" si="49"/>
        <v>243.54</v>
      </c>
      <c r="O660">
        <v>246</v>
      </c>
    </row>
    <row r="661" spans="1:15" x14ac:dyDescent="0.25">
      <c r="A661" t="s">
        <v>670</v>
      </c>
      <c r="B661" t="s">
        <v>745</v>
      </c>
      <c r="C661" s="16">
        <v>73090</v>
      </c>
      <c r="D661">
        <v>262</v>
      </c>
      <c r="E661" s="2">
        <f t="shared" si="46"/>
        <v>235.8</v>
      </c>
      <c r="F661">
        <v>262</v>
      </c>
      <c r="G661">
        <f t="shared" si="47"/>
        <v>262</v>
      </c>
      <c r="H661">
        <f t="shared" si="50"/>
        <v>246.27999999999997</v>
      </c>
      <c r="I661">
        <f t="shared" si="51"/>
        <v>256.76</v>
      </c>
      <c r="J661">
        <f t="shared" si="52"/>
        <v>246.27999999999997</v>
      </c>
      <c r="K661">
        <f t="shared" si="53"/>
        <v>256.76</v>
      </c>
      <c r="L661">
        <f t="shared" si="54"/>
        <v>235.8</v>
      </c>
      <c r="M661">
        <f t="shared" si="48"/>
        <v>259.38</v>
      </c>
      <c r="N661">
        <f t="shared" si="49"/>
        <v>259.38</v>
      </c>
      <c r="O661">
        <v>262</v>
      </c>
    </row>
    <row r="662" spans="1:15" x14ac:dyDescent="0.25">
      <c r="A662" t="s">
        <v>670</v>
      </c>
      <c r="B662" t="s">
        <v>746</v>
      </c>
      <c r="C662" s="16">
        <v>73100</v>
      </c>
      <c r="D662">
        <v>171</v>
      </c>
      <c r="E662" s="2">
        <f t="shared" si="46"/>
        <v>153.9</v>
      </c>
      <c r="F662">
        <v>171</v>
      </c>
      <c r="G662">
        <f t="shared" si="47"/>
        <v>171</v>
      </c>
      <c r="H662">
        <f t="shared" si="50"/>
        <v>160.73999999999998</v>
      </c>
      <c r="I662">
        <f t="shared" si="51"/>
        <v>167.57999999999998</v>
      </c>
      <c r="J662">
        <f t="shared" si="52"/>
        <v>160.73999999999998</v>
      </c>
      <c r="K662">
        <f t="shared" si="53"/>
        <v>167.57999999999998</v>
      </c>
      <c r="L662">
        <f t="shared" si="54"/>
        <v>153.9</v>
      </c>
      <c r="M662">
        <f t="shared" si="48"/>
        <v>169.29</v>
      </c>
      <c r="N662">
        <f t="shared" si="49"/>
        <v>169.29</v>
      </c>
      <c r="O662">
        <v>171</v>
      </c>
    </row>
    <row r="663" spans="1:15" x14ac:dyDescent="0.25">
      <c r="A663" t="s">
        <v>670</v>
      </c>
      <c r="B663" t="s">
        <v>747</v>
      </c>
      <c r="C663" s="16">
        <v>73120</v>
      </c>
      <c r="D663">
        <v>240</v>
      </c>
      <c r="E663" s="2">
        <f t="shared" si="46"/>
        <v>216</v>
      </c>
      <c r="F663">
        <v>240</v>
      </c>
      <c r="G663">
        <f t="shared" si="47"/>
        <v>240</v>
      </c>
      <c r="H663">
        <f t="shared" si="50"/>
        <v>225.6</v>
      </c>
      <c r="I663">
        <f t="shared" si="51"/>
        <v>235.2</v>
      </c>
      <c r="J663">
        <f t="shared" si="52"/>
        <v>225.6</v>
      </c>
      <c r="K663">
        <f t="shared" si="53"/>
        <v>235.2</v>
      </c>
      <c r="L663">
        <f t="shared" si="54"/>
        <v>216</v>
      </c>
      <c r="M663">
        <f t="shared" si="48"/>
        <v>237.6</v>
      </c>
      <c r="N663">
        <f t="shared" si="49"/>
        <v>237.6</v>
      </c>
      <c r="O663">
        <v>240</v>
      </c>
    </row>
    <row r="664" spans="1:15" x14ac:dyDescent="0.25">
      <c r="A664" t="s">
        <v>670</v>
      </c>
      <c r="B664" t="s">
        <v>748</v>
      </c>
      <c r="C664" s="16">
        <v>73130</v>
      </c>
      <c r="D664">
        <v>251</v>
      </c>
      <c r="E664" s="2">
        <f t="shared" si="46"/>
        <v>225.9</v>
      </c>
      <c r="F664">
        <v>251</v>
      </c>
      <c r="G664">
        <f t="shared" si="47"/>
        <v>251</v>
      </c>
      <c r="H664">
        <f t="shared" si="50"/>
        <v>235.94</v>
      </c>
      <c r="I664">
        <f t="shared" si="51"/>
        <v>245.98</v>
      </c>
      <c r="J664">
        <f t="shared" si="52"/>
        <v>235.94</v>
      </c>
      <c r="K664">
        <f t="shared" si="53"/>
        <v>245.98</v>
      </c>
      <c r="L664">
        <f t="shared" si="54"/>
        <v>225.9</v>
      </c>
      <c r="M664">
        <f t="shared" si="48"/>
        <v>248.49</v>
      </c>
      <c r="N664">
        <f t="shared" si="49"/>
        <v>248.49</v>
      </c>
      <c r="O664">
        <v>251</v>
      </c>
    </row>
    <row r="665" spans="1:15" x14ac:dyDescent="0.25">
      <c r="A665" t="s">
        <v>670</v>
      </c>
      <c r="B665" t="s">
        <v>749</v>
      </c>
      <c r="C665" s="16">
        <v>73140</v>
      </c>
      <c r="D665">
        <v>202</v>
      </c>
      <c r="E665" s="2">
        <f t="shared" si="46"/>
        <v>181.8</v>
      </c>
      <c r="F665">
        <v>202</v>
      </c>
      <c r="G665">
        <f t="shared" si="47"/>
        <v>202</v>
      </c>
      <c r="H665">
        <f t="shared" si="50"/>
        <v>189.88</v>
      </c>
      <c r="I665">
        <f t="shared" si="51"/>
        <v>197.96</v>
      </c>
      <c r="J665">
        <f t="shared" si="52"/>
        <v>189.88</v>
      </c>
      <c r="K665">
        <f t="shared" si="53"/>
        <v>197.96</v>
      </c>
      <c r="L665">
        <f t="shared" si="54"/>
        <v>181.8</v>
      </c>
      <c r="M665">
        <f t="shared" si="48"/>
        <v>199.98</v>
      </c>
      <c r="N665">
        <f t="shared" si="49"/>
        <v>199.98</v>
      </c>
      <c r="O665">
        <v>202</v>
      </c>
    </row>
    <row r="666" spans="1:15" x14ac:dyDescent="0.25">
      <c r="A666" t="s">
        <v>670</v>
      </c>
      <c r="B666" t="s">
        <v>750</v>
      </c>
      <c r="C666" s="16">
        <v>73590</v>
      </c>
      <c r="D666">
        <v>216</v>
      </c>
      <c r="E666" s="2">
        <f t="shared" si="46"/>
        <v>194.4</v>
      </c>
      <c r="F666">
        <v>216</v>
      </c>
      <c r="G666">
        <f t="shared" si="47"/>
        <v>216</v>
      </c>
      <c r="H666">
        <f t="shared" si="50"/>
        <v>203.04</v>
      </c>
      <c r="I666">
        <f t="shared" si="51"/>
        <v>211.68</v>
      </c>
      <c r="J666">
        <f t="shared" si="52"/>
        <v>203.04</v>
      </c>
      <c r="K666">
        <f t="shared" si="53"/>
        <v>211.68</v>
      </c>
      <c r="L666">
        <f t="shared" si="54"/>
        <v>194.4</v>
      </c>
      <c r="M666">
        <f t="shared" si="48"/>
        <v>213.84</v>
      </c>
      <c r="N666">
        <f t="shared" si="49"/>
        <v>213.84</v>
      </c>
      <c r="O666">
        <v>216</v>
      </c>
    </row>
    <row r="667" spans="1:15" x14ac:dyDescent="0.25">
      <c r="A667" t="s">
        <v>670</v>
      </c>
      <c r="B667" t="s">
        <v>751</v>
      </c>
      <c r="C667" s="16">
        <v>73600</v>
      </c>
      <c r="D667">
        <v>229</v>
      </c>
      <c r="E667" s="2">
        <f t="shared" si="46"/>
        <v>206.1</v>
      </c>
      <c r="F667">
        <v>229</v>
      </c>
      <c r="G667">
        <f t="shared" si="47"/>
        <v>229</v>
      </c>
      <c r="H667">
        <f t="shared" si="50"/>
        <v>215.26</v>
      </c>
      <c r="I667">
        <f t="shared" si="51"/>
        <v>224.42</v>
      </c>
      <c r="J667">
        <f t="shared" si="52"/>
        <v>215.26</v>
      </c>
      <c r="K667">
        <f t="shared" si="53"/>
        <v>224.42</v>
      </c>
      <c r="L667">
        <f t="shared" si="54"/>
        <v>206.1</v>
      </c>
      <c r="M667">
        <f t="shared" si="48"/>
        <v>226.71</v>
      </c>
      <c r="N667">
        <f t="shared" si="49"/>
        <v>226.71</v>
      </c>
      <c r="O667">
        <v>229</v>
      </c>
    </row>
    <row r="668" spans="1:15" x14ac:dyDescent="0.25">
      <c r="A668" t="s">
        <v>670</v>
      </c>
      <c r="B668" t="s">
        <v>752</v>
      </c>
      <c r="C668" s="16">
        <v>73630</v>
      </c>
      <c r="D668">
        <v>235</v>
      </c>
      <c r="E668" s="2">
        <f t="shared" si="46"/>
        <v>211.5</v>
      </c>
      <c r="F668">
        <v>235</v>
      </c>
      <c r="G668">
        <f t="shared" si="47"/>
        <v>235</v>
      </c>
      <c r="H668">
        <f t="shared" si="50"/>
        <v>220.89999999999998</v>
      </c>
      <c r="I668">
        <f t="shared" si="51"/>
        <v>230.29999999999998</v>
      </c>
      <c r="J668">
        <f t="shared" si="52"/>
        <v>220.89999999999998</v>
      </c>
      <c r="K668">
        <f t="shared" si="53"/>
        <v>230.29999999999998</v>
      </c>
      <c r="L668">
        <f t="shared" si="54"/>
        <v>211.5</v>
      </c>
      <c r="M668">
        <f t="shared" si="48"/>
        <v>232.65</v>
      </c>
      <c r="N668">
        <f t="shared" si="49"/>
        <v>232.65</v>
      </c>
      <c r="O668">
        <v>235</v>
      </c>
    </row>
    <row r="669" spans="1:15" x14ac:dyDescent="0.25">
      <c r="A669" t="s">
        <v>670</v>
      </c>
      <c r="B669" t="s">
        <v>753</v>
      </c>
      <c r="C669" s="16">
        <v>73660</v>
      </c>
      <c r="D669">
        <v>230</v>
      </c>
      <c r="E669" s="2">
        <f t="shared" si="46"/>
        <v>207</v>
      </c>
      <c r="F669">
        <v>230</v>
      </c>
      <c r="G669">
        <f t="shared" si="47"/>
        <v>230</v>
      </c>
      <c r="H669">
        <f t="shared" si="50"/>
        <v>216.2</v>
      </c>
      <c r="I669">
        <f t="shared" si="51"/>
        <v>225.4</v>
      </c>
      <c r="J669">
        <f t="shared" si="52"/>
        <v>216.2</v>
      </c>
      <c r="K669">
        <f t="shared" si="53"/>
        <v>225.4</v>
      </c>
      <c r="L669">
        <f t="shared" si="54"/>
        <v>207</v>
      </c>
      <c r="M669">
        <f t="shared" si="48"/>
        <v>227.7</v>
      </c>
      <c r="N669">
        <f t="shared" si="49"/>
        <v>227.7</v>
      </c>
      <c r="O669">
        <v>230</v>
      </c>
    </row>
    <row r="670" spans="1:15" x14ac:dyDescent="0.25">
      <c r="A670" t="s">
        <v>670</v>
      </c>
      <c r="B670" t="s">
        <v>754</v>
      </c>
      <c r="C670" s="16">
        <v>74021</v>
      </c>
      <c r="D670">
        <v>277</v>
      </c>
      <c r="E670" s="2">
        <f t="shared" si="46"/>
        <v>249.3</v>
      </c>
      <c r="F670">
        <v>277</v>
      </c>
      <c r="G670">
        <f t="shared" si="47"/>
        <v>277</v>
      </c>
      <c r="H670">
        <f t="shared" si="50"/>
        <v>260.38</v>
      </c>
      <c r="I670">
        <f t="shared" si="51"/>
        <v>271.45999999999998</v>
      </c>
      <c r="J670">
        <f t="shared" si="52"/>
        <v>260.38</v>
      </c>
      <c r="K670">
        <f t="shared" si="53"/>
        <v>271.45999999999998</v>
      </c>
      <c r="L670">
        <f t="shared" si="54"/>
        <v>249.3</v>
      </c>
      <c r="M670">
        <f t="shared" si="48"/>
        <v>274.23</v>
      </c>
      <c r="N670">
        <f t="shared" si="49"/>
        <v>274.23</v>
      </c>
      <c r="O670">
        <v>277</v>
      </c>
    </row>
    <row r="671" spans="1:15" x14ac:dyDescent="0.25">
      <c r="A671" t="s">
        <v>670</v>
      </c>
      <c r="B671" t="s">
        <v>755</v>
      </c>
      <c r="C671" s="16">
        <v>71100</v>
      </c>
      <c r="D671">
        <v>270</v>
      </c>
      <c r="E671" s="2">
        <f t="shared" si="46"/>
        <v>243</v>
      </c>
      <c r="F671">
        <v>270</v>
      </c>
      <c r="G671">
        <f t="shared" si="47"/>
        <v>270</v>
      </c>
      <c r="H671">
        <f t="shared" si="50"/>
        <v>253.79999999999998</v>
      </c>
      <c r="I671">
        <f t="shared" si="51"/>
        <v>264.60000000000002</v>
      </c>
      <c r="J671">
        <f t="shared" si="52"/>
        <v>253.79999999999998</v>
      </c>
      <c r="K671">
        <f t="shared" si="53"/>
        <v>264.60000000000002</v>
      </c>
      <c r="L671">
        <f t="shared" si="54"/>
        <v>243</v>
      </c>
      <c r="M671">
        <f t="shared" si="48"/>
        <v>267.3</v>
      </c>
      <c r="N671">
        <f t="shared" si="49"/>
        <v>267.3</v>
      </c>
      <c r="O671">
        <v>270</v>
      </c>
    </row>
    <row r="672" spans="1:15" x14ac:dyDescent="0.25">
      <c r="A672" t="s">
        <v>670</v>
      </c>
      <c r="B672" t="s">
        <v>756</v>
      </c>
      <c r="C672" s="16">
        <v>73565</v>
      </c>
      <c r="D672">
        <v>293</v>
      </c>
      <c r="E672" s="2">
        <f t="shared" si="46"/>
        <v>263.7</v>
      </c>
      <c r="F672">
        <v>293</v>
      </c>
      <c r="G672">
        <f t="shared" si="47"/>
        <v>293</v>
      </c>
      <c r="H672">
        <f t="shared" si="50"/>
        <v>275.41999999999996</v>
      </c>
      <c r="I672">
        <f t="shared" si="51"/>
        <v>287.14</v>
      </c>
      <c r="J672">
        <f t="shared" si="52"/>
        <v>275.41999999999996</v>
      </c>
      <c r="K672">
        <f t="shared" si="53"/>
        <v>287.14</v>
      </c>
      <c r="L672">
        <f t="shared" si="54"/>
        <v>263.7</v>
      </c>
      <c r="M672">
        <f t="shared" si="48"/>
        <v>290.07</v>
      </c>
      <c r="N672">
        <f t="shared" si="49"/>
        <v>290.07</v>
      </c>
      <c r="O672">
        <v>293</v>
      </c>
    </row>
    <row r="673" spans="1:15" x14ac:dyDescent="0.25">
      <c r="A673" t="s">
        <v>670</v>
      </c>
      <c r="B673" t="s">
        <v>757</v>
      </c>
      <c r="C673" s="16">
        <v>73564</v>
      </c>
      <c r="D673">
        <v>246</v>
      </c>
      <c r="E673" s="2">
        <f t="shared" si="46"/>
        <v>221.4</v>
      </c>
      <c r="F673">
        <v>246</v>
      </c>
      <c r="G673">
        <f t="shared" si="47"/>
        <v>246</v>
      </c>
      <c r="H673">
        <f t="shared" si="50"/>
        <v>231.23999999999998</v>
      </c>
      <c r="I673">
        <f t="shared" si="51"/>
        <v>241.07999999999998</v>
      </c>
      <c r="J673">
        <f t="shared" si="52"/>
        <v>231.23999999999998</v>
      </c>
      <c r="K673">
        <f t="shared" si="53"/>
        <v>241.07999999999998</v>
      </c>
      <c r="L673">
        <f t="shared" si="54"/>
        <v>221.4</v>
      </c>
      <c r="M673">
        <f t="shared" si="48"/>
        <v>243.54</v>
      </c>
      <c r="N673">
        <f t="shared" si="49"/>
        <v>243.54</v>
      </c>
      <c r="O673">
        <v>246</v>
      </c>
    </row>
    <row r="674" spans="1:15" x14ac:dyDescent="0.25">
      <c r="A674" t="s">
        <v>670</v>
      </c>
      <c r="B674" t="s">
        <v>758</v>
      </c>
      <c r="C674" s="16">
        <v>70030</v>
      </c>
      <c r="D674">
        <v>189</v>
      </c>
      <c r="E674" s="2">
        <f t="shared" si="46"/>
        <v>170.1</v>
      </c>
      <c r="F674">
        <v>189</v>
      </c>
      <c r="G674">
        <f t="shared" si="47"/>
        <v>189</v>
      </c>
      <c r="H674">
        <f t="shared" si="50"/>
        <v>177.66</v>
      </c>
      <c r="I674">
        <f t="shared" si="51"/>
        <v>185.22</v>
      </c>
      <c r="J674">
        <f t="shared" si="52"/>
        <v>177.66</v>
      </c>
      <c r="K674">
        <f t="shared" si="53"/>
        <v>185.22</v>
      </c>
      <c r="L674">
        <f t="shared" si="54"/>
        <v>170.1</v>
      </c>
      <c r="M674">
        <f t="shared" si="48"/>
        <v>187.10999999999999</v>
      </c>
      <c r="N674">
        <f t="shared" si="49"/>
        <v>187.10999999999999</v>
      </c>
      <c r="O674">
        <v>189</v>
      </c>
    </row>
    <row r="675" spans="1:15" x14ac:dyDescent="0.25">
      <c r="A675" t="s">
        <v>670</v>
      </c>
      <c r="B675" t="s">
        <v>759</v>
      </c>
      <c r="C675" s="16">
        <v>74170</v>
      </c>
      <c r="D675">
        <v>2728</v>
      </c>
      <c r="E675" s="2">
        <f t="shared" si="46"/>
        <v>2455.2000000000003</v>
      </c>
      <c r="F675">
        <v>2728</v>
      </c>
      <c r="G675">
        <f t="shared" si="47"/>
        <v>2728</v>
      </c>
      <c r="H675">
        <f t="shared" si="50"/>
        <v>2564.3199999999997</v>
      </c>
      <c r="I675">
        <f t="shared" si="51"/>
        <v>2673.44</v>
      </c>
      <c r="J675">
        <f t="shared" si="52"/>
        <v>2564.3199999999997</v>
      </c>
      <c r="K675">
        <f t="shared" si="53"/>
        <v>2673.44</v>
      </c>
      <c r="L675">
        <f t="shared" si="54"/>
        <v>2455.2000000000003</v>
      </c>
      <c r="M675">
        <f t="shared" si="48"/>
        <v>2700.72</v>
      </c>
      <c r="N675">
        <f t="shared" si="49"/>
        <v>2700.72</v>
      </c>
      <c r="O675">
        <v>2728</v>
      </c>
    </row>
    <row r="676" spans="1:15" x14ac:dyDescent="0.25">
      <c r="A676" t="s">
        <v>670</v>
      </c>
      <c r="B676" t="s">
        <v>760</v>
      </c>
      <c r="C676" s="16">
        <v>73700</v>
      </c>
      <c r="D676">
        <v>1465</v>
      </c>
      <c r="E676" s="2">
        <f t="shared" si="46"/>
        <v>1318.5</v>
      </c>
      <c r="F676">
        <v>1465</v>
      </c>
      <c r="G676">
        <f t="shared" si="47"/>
        <v>1465</v>
      </c>
      <c r="H676">
        <f t="shared" si="50"/>
        <v>1377.1</v>
      </c>
      <c r="I676">
        <f t="shared" si="51"/>
        <v>1435.7</v>
      </c>
      <c r="J676">
        <f t="shared" si="52"/>
        <v>1377.1</v>
      </c>
      <c r="K676">
        <f t="shared" si="53"/>
        <v>1435.7</v>
      </c>
      <c r="L676">
        <f t="shared" si="54"/>
        <v>1318.5</v>
      </c>
      <c r="M676">
        <f t="shared" si="48"/>
        <v>1450.35</v>
      </c>
      <c r="N676">
        <f t="shared" si="49"/>
        <v>1450.35</v>
      </c>
      <c r="O676">
        <v>1465</v>
      </c>
    </row>
    <row r="677" spans="1:15" x14ac:dyDescent="0.25">
      <c r="A677" t="s">
        <v>670</v>
      </c>
      <c r="B677" t="s">
        <v>761</v>
      </c>
      <c r="C677" s="16">
        <v>72125</v>
      </c>
      <c r="D677">
        <v>1673</v>
      </c>
      <c r="E677" s="2">
        <f t="shared" si="46"/>
        <v>1505.7</v>
      </c>
      <c r="F677">
        <v>1673</v>
      </c>
      <c r="G677">
        <f t="shared" si="47"/>
        <v>1673</v>
      </c>
      <c r="H677">
        <f t="shared" si="50"/>
        <v>1572.62</v>
      </c>
      <c r="I677">
        <f t="shared" si="51"/>
        <v>1639.54</v>
      </c>
      <c r="J677">
        <f t="shared" si="52"/>
        <v>1572.62</v>
      </c>
      <c r="K677">
        <f t="shared" si="53"/>
        <v>1639.54</v>
      </c>
      <c r="L677">
        <f t="shared" si="54"/>
        <v>1505.7</v>
      </c>
      <c r="M677">
        <f t="shared" si="48"/>
        <v>1656.27</v>
      </c>
      <c r="N677">
        <f t="shared" si="49"/>
        <v>1656.27</v>
      </c>
      <c r="O677">
        <v>1673</v>
      </c>
    </row>
    <row r="678" spans="1:15" x14ac:dyDescent="0.25">
      <c r="A678" t="s">
        <v>670</v>
      </c>
      <c r="B678" t="s">
        <v>762</v>
      </c>
      <c r="C678" s="16">
        <v>72128</v>
      </c>
      <c r="D678">
        <v>1561</v>
      </c>
      <c r="E678" s="2">
        <f t="shared" si="46"/>
        <v>1404.9</v>
      </c>
      <c r="F678">
        <v>1561</v>
      </c>
      <c r="G678">
        <f t="shared" si="47"/>
        <v>1561</v>
      </c>
      <c r="H678">
        <f t="shared" si="50"/>
        <v>1467.34</v>
      </c>
      <c r="I678">
        <f t="shared" si="51"/>
        <v>1529.78</v>
      </c>
      <c r="J678">
        <f t="shared" si="52"/>
        <v>1467.34</v>
      </c>
      <c r="K678">
        <f t="shared" si="53"/>
        <v>1529.78</v>
      </c>
      <c r="L678">
        <f t="shared" si="54"/>
        <v>1404.9</v>
      </c>
      <c r="M678">
        <f t="shared" si="48"/>
        <v>1545.3899999999999</v>
      </c>
      <c r="N678">
        <f t="shared" si="49"/>
        <v>1545.3899999999999</v>
      </c>
      <c r="O678">
        <v>1561</v>
      </c>
    </row>
    <row r="679" spans="1:15" x14ac:dyDescent="0.25">
      <c r="A679" t="s">
        <v>670</v>
      </c>
      <c r="B679" t="s">
        <v>763</v>
      </c>
      <c r="C679" s="16">
        <v>72131</v>
      </c>
      <c r="D679">
        <v>1517</v>
      </c>
      <c r="E679" s="2">
        <f t="shared" si="46"/>
        <v>1365.3</v>
      </c>
      <c r="F679">
        <v>1517</v>
      </c>
      <c r="G679">
        <f t="shared" si="47"/>
        <v>1517</v>
      </c>
      <c r="H679">
        <f t="shared" si="50"/>
        <v>1425.98</v>
      </c>
      <c r="I679">
        <f t="shared" si="51"/>
        <v>1486.66</v>
      </c>
      <c r="J679">
        <f t="shared" si="52"/>
        <v>1425.98</v>
      </c>
      <c r="K679">
        <f t="shared" si="53"/>
        <v>1486.66</v>
      </c>
      <c r="L679">
        <f t="shared" si="54"/>
        <v>1365.3</v>
      </c>
      <c r="M679">
        <f t="shared" si="48"/>
        <v>1501.83</v>
      </c>
      <c r="N679">
        <f t="shared" si="49"/>
        <v>1501.83</v>
      </c>
      <c r="O679">
        <v>1517</v>
      </c>
    </row>
    <row r="680" spans="1:15" x14ac:dyDescent="0.25">
      <c r="A680" t="s">
        <v>670</v>
      </c>
      <c r="B680" t="s">
        <v>764</v>
      </c>
      <c r="C680" s="16">
        <v>70490</v>
      </c>
      <c r="D680">
        <v>1720</v>
      </c>
      <c r="E680" s="2">
        <f t="shared" si="46"/>
        <v>1548</v>
      </c>
      <c r="F680">
        <v>1720</v>
      </c>
      <c r="G680">
        <f t="shared" si="47"/>
        <v>1720</v>
      </c>
      <c r="H680">
        <f t="shared" si="50"/>
        <v>1616.8</v>
      </c>
      <c r="I680">
        <f t="shared" si="51"/>
        <v>1685.6</v>
      </c>
      <c r="J680">
        <f t="shared" si="52"/>
        <v>1616.8</v>
      </c>
      <c r="K680">
        <f t="shared" si="53"/>
        <v>1685.6</v>
      </c>
      <c r="L680">
        <f t="shared" si="54"/>
        <v>1548</v>
      </c>
      <c r="M680">
        <f t="shared" si="48"/>
        <v>1702.8</v>
      </c>
      <c r="N680">
        <f t="shared" si="49"/>
        <v>1702.8</v>
      </c>
      <c r="O680">
        <v>1720</v>
      </c>
    </row>
    <row r="681" spans="1:15" x14ac:dyDescent="0.25">
      <c r="A681" t="s">
        <v>670</v>
      </c>
      <c r="B681" t="s">
        <v>765</v>
      </c>
      <c r="C681" s="16">
        <v>70491</v>
      </c>
      <c r="D681">
        <v>1886</v>
      </c>
      <c r="E681" s="2">
        <f t="shared" si="46"/>
        <v>1697.4</v>
      </c>
      <c r="F681">
        <v>1886</v>
      </c>
      <c r="G681">
        <f t="shared" si="47"/>
        <v>1886</v>
      </c>
      <c r="H681">
        <f t="shared" si="50"/>
        <v>1772.84</v>
      </c>
      <c r="I681">
        <f t="shared" si="51"/>
        <v>1848.28</v>
      </c>
      <c r="J681">
        <f t="shared" si="52"/>
        <v>1772.84</v>
      </c>
      <c r="K681">
        <f t="shared" si="53"/>
        <v>1848.28</v>
      </c>
      <c r="L681">
        <f t="shared" si="54"/>
        <v>1697.4</v>
      </c>
      <c r="M681">
        <f t="shared" si="48"/>
        <v>1867.1399999999999</v>
      </c>
      <c r="N681">
        <f t="shared" si="49"/>
        <v>1867.1399999999999</v>
      </c>
      <c r="O681">
        <v>1886</v>
      </c>
    </row>
    <row r="682" spans="1:15" x14ac:dyDescent="0.25">
      <c r="A682" t="s">
        <v>670</v>
      </c>
      <c r="B682" t="s">
        <v>766</v>
      </c>
      <c r="C682" s="16">
        <v>71275</v>
      </c>
      <c r="D682">
        <v>2553</v>
      </c>
      <c r="E682" s="2">
        <f t="shared" si="46"/>
        <v>2297.7000000000003</v>
      </c>
      <c r="F682">
        <v>2553</v>
      </c>
      <c r="G682">
        <f t="shared" si="47"/>
        <v>2553</v>
      </c>
      <c r="H682">
        <f t="shared" si="50"/>
        <v>2399.8199999999997</v>
      </c>
      <c r="I682">
        <f t="shared" si="51"/>
        <v>2501.94</v>
      </c>
      <c r="J682">
        <f t="shared" si="52"/>
        <v>2399.8199999999997</v>
      </c>
      <c r="K682">
        <f t="shared" si="53"/>
        <v>2501.94</v>
      </c>
      <c r="L682">
        <f t="shared" si="54"/>
        <v>2297.7000000000003</v>
      </c>
      <c r="M682">
        <f t="shared" si="48"/>
        <v>2527.4699999999998</v>
      </c>
      <c r="N682">
        <f t="shared" si="49"/>
        <v>2527.4699999999998</v>
      </c>
      <c r="O682">
        <v>2553</v>
      </c>
    </row>
    <row r="683" spans="1:15" x14ac:dyDescent="0.25">
      <c r="A683" t="s">
        <v>670</v>
      </c>
      <c r="B683" t="s">
        <v>767</v>
      </c>
      <c r="C683" s="16">
        <v>73200</v>
      </c>
      <c r="D683">
        <v>1680</v>
      </c>
      <c r="E683" s="2">
        <f t="shared" si="46"/>
        <v>1512</v>
      </c>
      <c r="F683">
        <v>1680</v>
      </c>
      <c r="G683">
        <f t="shared" si="47"/>
        <v>1680</v>
      </c>
      <c r="H683">
        <f t="shared" si="50"/>
        <v>1579.1999999999998</v>
      </c>
      <c r="I683">
        <f t="shared" si="51"/>
        <v>1646.3999999999999</v>
      </c>
      <c r="J683">
        <f t="shared" si="52"/>
        <v>1579.1999999999998</v>
      </c>
      <c r="K683">
        <f t="shared" si="53"/>
        <v>1646.3999999999999</v>
      </c>
      <c r="L683">
        <f t="shared" si="54"/>
        <v>1512</v>
      </c>
      <c r="M683">
        <f t="shared" ref="M683:M696" si="55">D683*0.99</f>
        <v>1663.2</v>
      </c>
      <c r="N683">
        <f t="shared" ref="N683:N696" si="56">F683*0.99</f>
        <v>1663.2</v>
      </c>
      <c r="O683">
        <v>1680</v>
      </c>
    </row>
    <row r="684" spans="1:15" x14ac:dyDescent="0.25">
      <c r="A684" t="s">
        <v>670</v>
      </c>
      <c r="B684" t="s">
        <v>768</v>
      </c>
      <c r="C684" s="16">
        <v>70496</v>
      </c>
      <c r="D684">
        <v>2415</v>
      </c>
      <c r="E684" s="2">
        <f t="shared" si="46"/>
        <v>2173.5</v>
      </c>
      <c r="F684">
        <v>2415</v>
      </c>
      <c r="G684">
        <f t="shared" si="47"/>
        <v>2415</v>
      </c>
      <c r="H684">
        <f t="shared" si="50"/>
        <v>2270.1</v>
      </c>
      <c r="I684">
        <f t="shared" si="51"/>
        <v>2366.6999999999998</v>
      </c>
      <c r="J684">
        <f t="shared" si="52"/>
        <v>2270.1</v>
      </c>
      <c r="K684">
        <f t="shared" si="53"/>
        <v>2366.6999999999998</v>
      </c>
      <c r="L684">
        <f t="shared" si="54"/>
        <v>2173.5</v>
      </c>
      <c r="M684">
        <f t="shared" si="55"/>
        <v>2390.85</v>
      </c>
      <c r="N684">
        <f t="shared" si="56"/>
        <v>2390.85</v>
      </c>
      <c r="O684">
        <v>2415</v>
      </c>
    </row>
    <row r="685" spans="1:15" x14ac:dyDescent="0.25">
      <c r="A685" t="s">
        <v>670</v>
      </c>
      <c r="B685" t="s">
        <v>769</v>
      </c>
      <c r="C685" s="16">
        <v>70498</v>
      </c>
      <c r="D685">
        <v>2413</v>
      </c>
      <c r="E685" s="2">
        <f t="shared" si="46"/>
        <v>2171.7000000000003</v>
      </c>
      <c r="F685">
        <v>2413</v>
      </c>
      <c r="G685">
        <f t="shared" si="47"/>
        <v>2413</v>
      </c>
      <c r="H685">
        <f t="shared" si="50"/>
        <v>2268.2199999999998</v>
      </c>
      <c r="I685">
        <f t="shared" si="51"/>
        <v>2364.7399999999998</v>
      </c>
      <c r="J685">
        <f t="shared" si="52"/>
        <v>2268.2199999999998</v>
      </c>
      <c r="K685">
        <f t="shared" si="53"/>
        <v>2364.7399999999998</v>
      </c>
      <c r="L685">
        <f t="shared" si="54"/>
        <v>2171.7000000000003</v>
      </c>
      <c r="M685">
        <f t="shared" si="55"/>
        <v>2388.87</v>
      </c>
      <c r="N685">
        <f t="shared" si="56"/>
        <v>2388.87</v>
      </c>
      <c r="O685">
        <v>2413</v>
      </c>
    </row>
    <row r="686" spans="1:15" x14ac:dyDescent="0.25">
      <c r="A686" t="s">
        <v>670</v>
      </c>
      <c r="B686" t="s">
        <v>770</v>
      </c>
      <c r="C686" s="16">
        <v>70480</v>
      </c>
      <c r="D686">
        <v>1044</v>
      </c>
      <c r="E686" s="2">
        <f t="shared" si="46"/>
        <v>939.6</v>
      </c>
      <c r="F686">
        <v>1044</v>
      </c>
      <c r="G686">
        <f t="shared" si="47"/>
        <v>1044</v>
      </c>
      <c r="H686">
        <f t="shared" si="50"/>
        <v>981.3599999999999</v>
      </c>
      <c r="I686">
        <f t="shared" si="51"/>
        <v>1023.12</v>
      </c>
      <c r="J686">
        <f t="shared" si="52"/>
        <v>981.3599999999999</v>
      </c>
      <c r="K686">
        <f t="shared" si="53"/>
        <v>1023.12</v>
      </c>
      <c r="L686">
        <f t="shared" si="54"/>
        <v>939.6</v>
      </c>
      <c r="M686">
        <f t="shared" si="55"/>
        <v>1033.56</v>
      </c>
      <c r="N686">
        <f t="shared" si="56"/>
        <v>1033.56</v>
      </c>
      <c r="O686">
        <v>1044</v>
      </c>
    </row>
    <row r="687" spans="1:15" x14ac:dyDescent="0.25">
      <c r="A687" t="s">
        <v>670</v>
      </c>
      <c r="B687" t="s">
        <v>771</v>
      </c>
      <c r="C687" s="16">
        <v>71270</v>
      </c>
      <c r="D687">
        <v>2432</v>
      </c>
      <c r="E687" s="2">
        <f t="shared" si="46"/>
        <v>2188.8000000000002</v>
      </c>
      <c r="F687">
        <v>2432</v>
      </c>
      <c r="G687">
        <f t="shared" si="47"/>
        <v>2432</v>
      </c>
      <c r="H687">
        <f t="shared" si="50"/>
        <v>2286.08</v>
      </c>
      <c r="I687">
        <f t="shared" si="51"/>
        <v>2383.36</v>
      </c>
      <c r="J687">
        <f t="shared" si="52"/>
        <v>2286.08</v>
      </c>
      <c r="K687">
        <f t="shared" si="53"/>
        <v>2383.36</v>
      </c>
      <c r="L687">
        <f t="shared" si="54"/>
        <v>2188.8000000000002</v>
      </c>
      <c r="M687">
        <f t="shared" si="55"/>
        <v>2407.6799999999998</v>
      </c>
      <c r="N687">
        <f t="shared" si="56"/>
        <v>2407.6799999999998</v>
      </c>
      <c r="O687">
        <v>2432</v>
      </c>
    </row>
    <row r="688" spans="1:15" x14ac:dyDescent="0.25">
      <c r="A688" t="s">
        <v>670</v>
      </c>
      <c r="B688" t="s">
        <v>772</v>
      </c>
      <c r="C688" s="16">
        <v>70160</v>
      </c>
      <c r="D688">
        <v>224</v>
      </c>
      <c r="E688" s="2">
        <f t="shared" si="46"/>
        <v>201.6</v>
      </c>
      <c r="F688">
        <v>224</v>
      </c>
      <c r="G688">
        <f t="shared" si="47"/>
        <v>224</v>
      </c>
      <c r="H688">
        <f t="shared" si="50"/>
        <v>210.56</v>
      </c>
      <c r="I688">
        <f t="shared" si="51"/>
        <v>219.51999999999998</v>
      </c>
      <c r="J688">
        <f t="shared" si="52"/>
        <v>210.56</v>
      </c>
      <c r="K688">
        <f t="shared" si="53"/>
        <v>219.51999999999998</v>
      </c>
      <c r="L688">
        <f t="shared" si="54"/>
        <v>201.6</v>
      </c>
      <c r="M688">
        <f t="shared" si="55"/>
        <v>221.76</v>
      </c>
      <c r="N688">
        <f t="shared" si="56"/>
        <v>221.76</v>
      </c>
      <c r="O688">
        <v>224</v>
      </c>
    </row>
    <row r="689" spans="1:15" x14ac:dyDescent="0.25">
      <c r="A689" t="s">
        <v>670</v>
      </c>
      <c r="B689" t="s">
        <v>773</v>
      </c>
      <c r="C689" s="16">
        <v>70210</v>
      </c>
      <c r="D689">
        <v>194</v>
      </c>
      <c r="E689" s="2">
        <f t="shared" si="46"/>
        <v>174.6</v>
      </c>
      <c r="F689">
        <v>194</v>
      </c>
      <c r="G689">
        <f t="shared" si="47"/>
        <v>194</v>
      </c>
      <c r="H689">
        <f t="shared" si="50"/>
        <v>182.35999999999999</v>
      </c>
      <c r="I689">
        <f t="shared" si="51"/>
        <v>190.12</v>
      </c>
      <c r="J689">
        <f t="shared" si="52"/>
        <v>182.35999999999999</v>
      </c>
      <c r="K689">
        <f t="shared" si="53"/>
        <v>190.12</v>
      </c>
      <c r="L689">
        <f t="shared" si="54"/>
        <v>174.6</v>
      </c>
      <c r="M689">
        <f t="shared" si="55"/>
        <v>192.06</v>
      </c>
      <c r="N689">
        <f t="shared" si="56"/>
        <v>192.06</v>
      </c>
      <c r="O689">
        <v>194</v>
      </c>
    </row>
    <row r="690" spans="1:15" x14ac:dyDescent="0.25">
      <c r="A690" t="s">
        <v>670</v>
      </c>
      <c r="B690" t="s">
        <v>774</v>
      </c>
      <c r="C690" s="16">
        <v>70220</v>
      </c>
      <c r="D690">
        <v>255</v>
      </c>
      <c r="E690" s="2">
        <f t="shared" si="46"/>
        <v>229.5</v>
      </c>
      <c r="F690">
        <v>255</v>
      </c>
      <c r="G690">
        <f t="shared" si="47"/>
        <v>255</v>
      </c>
      <c r="H690">
        <f t="shared" si="50"/>
        <v>239.7</v>
      </c>
      <c r="I690">
        <f t="shared" si="51"/>
        <v>249.9</v>
      </c>
      <c r="J690">
        <f t="shared" si="52"/>
        <v>239.7</v>
      </c>
      <c r="K690">
        <f t="shared" si="53"/>
        <v>249.9</v>
      </c>
      <c r="L690">
        <f t="shared" si="54"/>
        <v>229.5</v>
      </c>
      <c r="M690">
        <f t="shared" si="55"/>
        <v>252.45</v>
      </c>
      <c r="N690">
        <f t="shared" si="56"/>
        <v>252.45</v>
      </c>
      <c r="O690">
        <v>255</v>
      </c>
    </row>
    <row r="691" spans="1:15" x14ac:dyDescent="0.25">
      <c r="A691" t="s">
        <v>670</v>
      </c>
      <c r="B691" t="s">
        <v>775</v>
      </c>
      <c r="C691" s="16">
        <v>70486</v>
      </c>
      <c r="D691">
        <v>1002</v>
      </c>
      <c r="E691" s="2">
        <f t="shared" si="46"/>
        <v>901.80000000000007</v>
      </c>
      <c r="F691">
        <v>1002</v>
      </c>
      <c r="G691">
        <f t="shared" si="47"/>
        <v>1002</v>
      </c>
      <c r="H691">
        <f t="shared" si="50"/>
        <v>941.88</v>
      </c>
      <c r="I691">
        <f t="shared" si="51"/>
        <v>981.96</v>
      </c>
      <c r="J691">
        <f t="shared" si="52"/>
        <v>941.88</v>
      </c>
      <c r="K691">
        <f t="shared" si="53"/>
        <v>981.96</v>
      </c>
      <c r="L691">
        <f t="shared" si="54"/>
        <v>901.80000000000007</v>
      </c>
      <c r="M691">
        <f t="shared" si="55"/>
        <v>991.98</v>
      </c>
      <c r="N691">
        <f t="shared" si="56"/>
        <v>991.98</v>
      </c>
      <c r="O691">
        <v>1002</v>
      </c>
    </row>
    <row r="692" spans="1:15" x14ac:dyDescent="0.25">
      <c r="A692" t="s">
        <v>670</v>
      </c>
      <c r="B692" t="s">
        <v>776</v>
      </c>
      <c r="C692" s="16">
        <v>70487</v>
      </c>
      <c r="D692">
        <v>1124</v>
      </c>
      <c r="E692" s="2">
        <f t="shared" si="46"/>
        <v>1011.6</v>
      </c>
      <c r="F692">
        <v>1124</v>
      </c>
      <c r="G692">
        <f t="shared" si="47"/>
        <v>1124</v>
      </c>
      <c r="H692">
        <f t="shared" si="50"/>
        <v>1056.56</v>
      </c>
      <c r="I692">
        <f t="shared" si="51"/>
        <v>1101.52</v>
      </c>
      <c r="J692">
        <f t="shared" si="52"/>
        <v>1056.56</v>
      </c>
      <c r="K692">
        <f t="shared" si="53"/>
        <v>1101.52</v>
      </c>
      <c r="L692">
        <f t="shared" si="54"/>
        <v>1011.6</v>
      </c>
      <c r="M692">
        <f t="shared" si="55"/>
        <v>1112.76</v>
      </c>
      <c r="N692">
        <f t="shared" si="56"/>
        <v>1112.76</v>
      </c>
      <c r="O692">
        <v>1124</v>
      </c>
    </row>
    <row r="693" spans="1:15" x14ac:dyDescent="0.25">
      <c r="A693" t="s">
        <v>670</v>
      </c>
      <c r="B693" t="s">
        <v>777</v>
      </c>
      <c r="C693" s="16">
        <v>70488</v>
      </c>
      <c r="D693">
        <v>1246</v>
      </c>
      <c r="E693" s="2">
        <f t="shared" si="46"/>
        <v>1121.4000000000001</v>
      </c>
      <c r="F693">
        <v>1246</v>
      </c>
      <c r="G693">
        <f t="shared" si="47"/>
        <v>1246</v>
      </c>
      <c r="H693">
        <f t="shared" si="50"/>
        <v>1171.24</v>
      </c>
      <c r="I693">
        <f t="shared" si="51"/>
        <v>1221.08</v>
      </c>
      <c r="J693">
        <f t="shared" si="52"/>
        <v>1171.24</v>
      </c>
      <c r="K693">
        <f t="shared" si="53"/>
        <v>1221.08</v>
      </c>
      <c r="L693">
        <f t="shared" si="54"/>
        <v>1121.4000000000001</v>
      </c>
      <c r="M693">
        <f t="shared" si="55"/>
        <v>1233.54</v>
      </c>
      <c r="N693">
        <f t="shared" si="56"/>
        <v>1233.54</v>
      </c>
      <c r="O693">
        <v>1246</v>
      </c>
    </row>
    <row r="694" spans="1:15" x14ac:dyDescent="0.25">
      <c r="A694" t="s">
        <v>670</v>
      </c>
      <c r="B694" t="s">
        <v>778</v>
      </c>
      <c r="C694" s="16">
        <v>72080</v>
      </c>
      <c r="D694">
        <v>470</v>
      </c>
      <c r="E694" s="2">
        <f t="shared" si="46"/>
        <v>423</v>
      </c>
      <c r="F694">
        <v>470</v>
      </c>
      <c r="G694">
        <f t="shared" si="47"/>
        <v>470</v>
      </c>
      <c r="H694">
        <f t="shared" si="50"/>
        <v>441.79999999999995</v>
      </c>
      <c r="I694">
        <f t="shared" si="51"/>
        <v>460.59999999999997</v>
      </c>
      <c r="J694">
        <f t="shared" si="52"/>
        <v>441.79999999999995</v>
      </c>
      <c r="K694">
        <f t="shared" si="53"/>
        <v>460.59999999999997</v>
      </c>
      <c r="L694">
        <f t="shared" si="54"/>
        <v>423</v>
      </c>
      <c r="M694">
        <f t="shared" si="55"/>
        <v>465.3</v>
      </c>
      <c r="N694">
        <f t="shared" si="56"/>
        <v>465.3</v>
      </c>
      <c r="O694">
        <v>470</v>
      </c>
    </row>
    <row r="695" spans="1:15" x14ac:dyDescent="0.25">
      <c r="A695" t="s">
        <v>670</v>
      </c>
      <c r="B695" t="s">
        <v>779</v>
      </c>
      <c r="C695" s="16">
        <v>74177</v>
      </c>
      <c r="D695">
        <v>2228</v>
      </c>
      <c r="E695" s="2">
        <f t="shared" si="46"/>
        <v>2005.2</v>
      </c>
      <c r="F695">
        <v>2228</v>
      </c>
      <c r="G695">
        <f t="shared" si="47"/>
        <v>2228</v>
      </c>
      <c r="H695">
        <f t="shared" si="50"/>
        <v>2094.3199999999997</v>
      </c>
      <c r="I695">
        <f t="shared" si="51"/>
        <v>2183.44</v>
      </c>
      <c r="J695">
        <f t="shared" si="52"/>
        <v>2094.3199999999997</v>
      </c>
      <c r="K695">
        <f t="shared" si="53"/>
        <v>2183.44</v>
      </c>
      <c r="L695">
        <f t="shared" si="54"/>
        <v>2005.2</v>
      </c>
      <c r="M695">
        <f t="shared" si="55"/>
        <v>2205.7199999999998</v>
      </c>
      <c r="N695">
        <f t="shared" si="56"/>
        <v>2205.7199999999998</v>
      </c>
      <c r="O695">
        <v>2228</v>
      </c>
    </row>
    <row r="696" spans="1:15" x14ac:dyDescent="0.25">
      <c r="A696" t="s">
        <v>670</v>
      </c>
      <c r="B696" t="s">
        <v>780</v>
      </c>
      <c r="C696" s="16">
        <v>76010</v>
      </c>
      <c r="D696">
        <v>185</v>
      </c>
      <c r="E696" s="2">
        <f t="shared" si="46"/>
        <v>166.5</v>
      </c>
      <c r="F696">
        <v>185</v>
      </c>
      <c r="G696">
        <f t="shared" si="47"/>
        <v>185</v>
      </c>
      <c r="H696">
        <f t="shared" si="50"/>
        <v>173.89999999999998</v>
      </c>
      <c r="I696">
        <f t="shared" si="51"/>
        <v>181.29999999999998</v>
      </c>
      <c r="J696">
        <f t="shared" si="52"/>
        <v>173.89999999999998</v>
      </c>
      <c r="K696">
        <f t="shared" si="53"/>
        <v>181.29999999999998</v>
      </c>
      <c r="L696">
        <f t="shared" si="54"/>
        <v>166.5</v>
      </c>
      <c r="M696">
        <f t="shared" si="55"/>
        <v>183.15</v>
      </c>
      <c r="N696">
        <f t="shared" si="56"/>
        <v>183.15</v>
      </c>
      <c r="O696">
        <v>185</v>
      </c>
    </row>
    <row r="697" spans="1:15" x14ac:dyDescent="0.25">
      <c r="A697" t="s">
        <v>670</v>
      </c>
      <c r="B697" t="s">
        <v>781</v>
      </c>
      <c r="C697" s="16">
        <v>70553</v>
      </c>
      <c r="D697" s="16" t="s">
        <v>137</v>
      </c>
      <c r="E697" s="16" t="s">
        <v>137</v>
      </c>
      <c r="F697" s="16" t="s">
        <v>137</v>
      </c>
      <c r="G697" s="16" t="s">
        <v>137</v>
      </c>
      <c r="H697" s="16" t="s">
        <v>137</v>
      </c>
      <c r="I697" s="16" t="s">
        <v>137</v>
      </c>
      <c r="J697" s="16" t="s">
        <v>137</v>
      </c>
      <c r="K697" s="16" t="s">
        <v>137</v>
      </c>
      <c r="L697" s="16" t="s">
        <v>137</v>
      </c>
      <c r="M697" s="16" t="s">
        <v>137</v>
      </c>
      <c r="N697" s="16" t="s">
        <v>137</v>
      </c>
      <c r="O697" s="16" t="s">
        <v>137</v>
      </c>
    </row>
    <row r="698" spans="1:15" x14ac:dyDescent="0.25">
      <c r="A698" t="s">
        <v>670</v>
      </c>
      <c r="B698" t="s">
        <v>782</v>
      </c>
      <c r="C698" s="16">
        <v>72148</v>
      </c>
      <c r="D698" s="16" t="s">
        <v>137</v>
      </c>
      <c r="E698" s="16" t="s">
        <v>137</v>
      </c>
      <c r="F698" s="16" t="s">
        <v>137</v>
      </c>
      <c r="G698" s="16" t="s">
        <v>137</v>
      </c>
      <c r="H698" s="16" t="s">
        <v>137</v>
      </c>
      <c r="I698" s="16" t="s">
        <v>137</v>
      </c>
      <c r="J698" s="16" t="s">
        <v>137</v>
      </c>
      <c r="K698" s="16" t="s">
        <v>137</v>
      </c>
      <c r="L698" s="16" t="s">
        <v>137</v>
      </c>
      <c r="M698" s="16" t="s">
        <v>137</v>
      </c>
      <c r="N698" s="16" t="s">
        <v>137</v>
      </c>
      <c r="O698" s="16" t="s">
        <v>137</v>
      </c>
    </row>
    <row r="699" spans="1:15" x14ac:dyDescent="0.25">
      <c r="A699" t="s">
        <v>670</v>
      </c>
      <c r="B699" t="s">
        <v>783</v>
      </c>
      <c r="C699" s="16">
        <v>73721</v>
      </c>
      <c r="D699" s="16" t="s">
        <v>137</v>
      </c>
      <c r="E699" s="16" t="s">
        <v>137</v>
      </c>
      <c r="F699" s="16" t="s">
        <v>137</v>
      </c>
      <c r="G699" s="16" t="s">
        <v>137</v>
      </c>
      <c r="H699" s="16" t="s">
        <v>137</v>
      </c>
      <c r="I699" s="16" t="s">
        <v>137</v>
      </c>
      <c r="J699" s="16" t="s">
        <v>137</v>
      </c>
      <c r="K699" s="16" t="s">
        <v>137</v>
      </c>
      <c r="L699" s="16" t="s">
        <v>137</v>
      </c>
      <c r="M699" s="16" t="s">
        <v>137</v>
      </c>
      <c r="N699" s="16" t="s">
        <v>137</v>
      </c>
      <c r="O699" s="16" t="s">
        <v>137</v>
      </c>
    </row>
    <row r="700" spans="1:15" x14ac:dyDescent="0.25">
      <c r="A700" t="s">
        <v>670</v>
      </c>
      <c r="B700" t="s">
        <v>784</v>
      </c>
      <c r="C700" s="16">
        <v>76700</v>
      </c>
      <c r="D700" s="16" t="s">
        <v>137</v>
      </c>
      <c r="E700" s="16" t="s">
        <v>137</v>
      </c>
      <c r="F700" s="16" t="s">
        <v>137</v>
      </c>
      <c r="G700" s="16" t="s">
        <v>137</v>
      </c>
      <c r="H700" s="16" t="s">
        <v>137</v>
      </c>
      <c r="I700" s="16" t="s">
        <v>137</v>
      </c>
      <c r="J700" s="16" t="s">
        <v>137</v>
      </c>
      <c r="K700" s="16" t="s">
        <v>137</v>
      </c>
      <c r="L700" s="16" t="s">
        <v>137</v>
      </c>
      <c r="M700" s="16" t="s">
        <v>137</v>
      </c>
      <c r="N700" s="16" t="s">
        <v>137</v>
      </c>
      <c r="O700" s="16" t="s">
        <v>137</v>
      </c>
    </row>
    <row r="701" spans="1:15" x14ac:dyDescent="0.25">
      <c r="A701" t="s">
        <v>670</v>
      </c>
      <c r="B701" t="s">
        <v>785</v>
      </c>
      <c r="C701" s="16">
        <v>76805</v>
      </c>
      <c r="D701" s="16" t="s">
        <v>137</v>
      </c>
      <c r="E701" s="16" t="s">
        <v>137</v>
      </c>
      <c r="F701" s="16" t="s">
        <v>137</v>
      </c>
      <c r="G701" s="16" t="s">
        <v>137</v>
      </c>
      <c r="H701" s="16" t="s">
        <v>137</v>
      </c>
      <c r="I701" s="16" t="s">
        <v>137</v>
      </c>
      <c r="J701" s="16" t="s">
        <v>137</v>
      </c>
      <c r="K701" s="16" t="s">
        <v>137</v>
      </c>
      <c r="L701" s="16" t="s">
        <v>137</v>
      </c>
      <c r="M701" s="16" t="s">
        <v>137</v>
      </c>
      <c r="N701" s="16" t="s">
        <v>137</v>
      </c>
      <c r="O701" s="16" t="s">
        <v>137</v>
      </c>
    </row>
    <row r="702" spans="1:15" x14ac:dyDescent="0.25">
      <c r="A702" t="s">
        <v>670</v>
      </c>
      <c r="B702" t="s">
        <v>786</v>
      </c>
      <c r="C702" s="16">
        <v>76830</v>
      </c>
      <c r="D702" s="16" t="s">
        <v>137</v>
      </c>
      <c r="E702" s="16" t="s">
        <v>137</v>
      </c>
      <c r="F702" s="16" t="s">
        <v>137</v>
      </c>
      <c r="G702" s="16" t="s">
        <v>137</v>
      </c>
      <c r="H702" s="16" t="s">
        <v>137</v>
      </c>
      <c r="I702" s="16" t="s">
        <v>137</v>
      </c>
      <c r="J702" s="16" t="s">
        <v>137</v>
      </c>
      <c r="K702" s="16" t="s">
        <v>137</v>
      </c>
      <c r="L702" s="16" t="s">
        <v>137</v>
      </c>
      <c r="M702" s="16" t="s">
        <v>137</v>
      </c>
      <c r="N702" s="16" t="s">
        <v>137</v>
      </c>
      <c r="O702" s="16" t="s">
        <v>137</v>
      </c>
    </row>
  </sheetData>
  <sheetProtection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3F08-42EF-4712-98E3-02453E9606C5}">
  <dimension ref="A1:O18"/>
  <sheetViews>
    <sheetView workbookViewId="0">
      <selection activeCell="B6" sqref="B6"/>
    </sheetView>
  </sheetViews>
  <sheetFormatPr defaultRowHeight="15" x14ac:dyDescent="0.25"/>
  <cols>
    <col min="1" max="1" width="18.7109375" bestFit="1" customWidth="1"/>
    <col min="2" max="2" width="48.5703125" customWidth="1"/>
    <col min="3" max="3" width="17.28515625" bestFit="1" customWidth="1"/>
    <col min="4" max="4" width="10.7109375" bestFit="1" customWidth="1"/>
    <col min="5" max="5" width="9.5703125" bestFit="1" customWidth="1"/>
    <col min="6" max="6" width="9.85546875" bestFit="1" customWidth="1"/>
    <col min="7" max="7" width="15.5703125" bestFit="1" customWidth="1"/>
    <col min="8" max="8" width="15.42578125" bestFit="1" customWidth="1"/>
    <col min="9" max="9" width="10.28515625" bestFit="1" customWidth="1"/>
    <col min="10" max="10" width="21.140625" bestFit="1" customWidth="1"/>
    <col min="11" max="11" width="13.28515625" bestFit="1" customWidth="1"/>
    <col min="12" max="12" width="28.7109375" bestFit="1" customWidth="1"/>
    <col min="13" max="13" width="32.7109375" bestFit="1" customWidth="1"/>
    <col min="14" max="14" width="22.28515625" bestFit="1" customWidth="1"/>
    <col min="15" max="15" width="28.28515625" bestFit="1" customWidth="1"/>
  </cols>
  <sheetData>
    <row r="1" spans="1:15" ht="21" x14ac:dyDescent="0.35">
      <c r="A1" s="19" t="s">
        <v>795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x14ac:dyDescent="0.25">
      <c r="A3" s="4" t="s">
        <v>787</v>
      </c>
      <c r="B3" s="3" t="s">
        <v>1</v>
      </c>
      <c r="C3" s="3" t="s">
        <v>792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793</v>
      </c>
      <c r="N3" s="3" t="s">
        <v>13</v>
      </c>
      <c r="O3" s="3" t="s">
        <v>794</v>
      </c>
    </row>
    <row r="4" spans="1:15" x14ac:dyDescent="0.25">
      <c r="B4" s="3" t="s">
        <v>36</v>
      </c>
      <c r="C4" s="3" t="str">
        <f>VLOOKUP(B4,Table1[[Description]:[interwest Traditional Network]],2,FALSE)</f>
        <v>97167,GO (1 units)</v>
      </c>
      <c r="D4" s="3">
        <f>VLOOKUP(B4,Table1[[Description]:[interwest Traditional Network]],3,FALSE)</f>
        <v>227</v>
      </c>
      <c r="E4" s="3">
        <f>VLOOKUP(B4,Table1[[Description]:[interwest Traditional Network]],4,FALSE)</f>
        <v>204.3</v>
      </c>
      <c r="F4" s="3">
        <f>VLOOKUP(B4,Table1[[Description]:[interwest Traditional Network]],5,FALSE)</f>
        <v>227</v>
      </c>
      <c r="G4" s="3">
        <f>VLOOKUP(B4,Table1[[Description]:[interwest Traditional Network]],6,FALSE)</f>
        <v>227</v>
      </c>
      <c r="H4" s="3">
        <f>VLOOKUP(B4,Table1[[Description]:[interwest Traditional Network]],7,FALSE)</f>
        <v>213.38</v>
      </c>
      <c r="I4" s="3">
        <f>VLOOKUP(B4,Table1[[Description]:[interwest Traditional Network]],8,FALSE)</f>
        <v>222.46</v>
      </c>
      <c r="J4" s="3">
        <f>VLOOKUP(B4,Table1[[Description]:[interwest Traditional Network]],9,FALSE)</f>
        <v>213.38</v>
      </c>
      <c r="K4" s="3">
        <f>VLOOKUP(B4,Table1[[Description]:[interwest Traditional Network]],10,FALSE)</f>
        <v>222.46</v>
      </c>
      <c r="L4" s="3">
        <f>VLOOKUP(B4,Table1[[Description]:[interwest Traditional Network]],11,FALSE)</f>
        <v>204.3</v>
      </c>
      <c r="M4" s="3">
        <f>VLOOKUP(B4,Table1[[Description]:[interwest Traditional Network]],12,FALSE)</f>
        <v>224.73</v>
      </c>
      <c r="N4" s="3">
        <f>VLOOKUP(B4,Table1[[Description]:[interwest Traditional Network]],13,FALSE)</f>
        <v>224.73</v>
      </c>
      <c r="O4" s="3">
        <f>VLOOKUP(B4,Table1[[Description]:[interwest Traditional Network]],14,FALSE)</f>
        <v>227</v>
      </c>
    </row>
    <row r="5" spans="1:15" x14ac:dyDescent="0.25">
      <c r="A5" s="6" t="s">
        <v>788</v>
      </c>
      <c r="B5" s="5" t="s">
        <v>1</v>
      </c>
      <c r="C5" s="5" t="s">
        <v>792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793</v>
      </c>
      <c r="N5" s="5" t="s">
        <v>13</v>
      </c>
      <c r="O5" s="5" t="s">
        <v>794</v>
      </c>
    </row>
    <row r="6" spans="1:15" x14ac:dyDescent="0.25">
      <c r="B6" s="5" t="s">
        <v>119</v>
      </c>
      <c r="C6" s="5">
        <f>VLOOKUP(B6,'Shoppable List'!B51:O82,2,FALSE)</f>
        <v>99204</v>
      </c>
      <c r="D6" s="5">
        <f>VLOOKUP(B6,'Shoppable List'!B51:P82,3,FALSE)</f>
        <v>324</v>
      </c>
      <c r="E6" s="5">
        <f>VLOOKUP(B6,'Shoppable List'!B51:P82,4,FALSE)</f>
        <v>291.60000000000002</v>
      </c>
      <c r="F6" s="5">
        <f>VLOOKUP(B6,'Shoppable List'!B51:P82,5,FALSE)</f>
        <v>101.26</v>
      </c>
      <c r="G6" s="5">
        <f>VLOOKUP(B6,'Shoppable List'!B51:P82,6,FALSE)</f>
        <v>182.37</v>
      </c>
      <c r="H6" s="5">
        <f>VLOOKUP(B6,'Shoppable List'!B51:P82,7,FALSE)</f>
        <v>182.37</v>
      </c>
      <c r="I6" s="5">
        <f>VLOOKUP(B6,'Shoppable List'!B51:P82,8,FALSE)</f>
        <v>154.32</v>
      </c>
      <c r="J6" s="5">
        <f>VLOOKUP(B6,'Shoppable List'!B51:P82,9,FALSE)</f>
        <v>304.56</v>
      </c>
      <c r="K6" s="5">
        <f>VLOOKUP(B6,'Shoppable List'!B51:P82,10,FALSE)</f>
        <v>101.26</v>
      </c>
      <c r="L6" s="5">
        <f>VLOOKUP(B6,'Shoppable List'!B51:P82,11,FALSE)</f>
        <v>317.52</v>
      </c>
      <c r="M6" s="5">
        <f>VLOOKUP(B6,'Shoppable List'!B51:P82,12,FALSE)</f>
        <v>208.53</v>
      </c>
      <c r="N6" s="5">
        <f>VLOOKUP(B6,'Shoppable List'!B51:P86,13,FALSE)</f>
        <v>103.39</v>
      </c>
      <c r="O6" s="5">
        <f>VLOOKUP(B6,'Shoppable List'!B51:P82,14,FALSE)</f>
        <v>103.39</v>
      </c>
    </row>
    <row r="7" spans="1:15" x14ac:dyDescent="0.25">
      <c r="A7" s="8" t="s">
        <v>789</v>
      </c>
      <c r="B7" s="7" t="s">
        <v>1</v>
      </c>
      <c r="C7" s="7" t="s">
        <v>792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793</v>
      </c>
      <c r="N7" s="7" t="s">
        <v>13</v>
      </c>
      <c r="O7" s="7" t="s">
        <v>794</v>
      </c>
    </row>
    <row r="8" spans="1:15" x14ac:dyDescent="0.25">
      <c r="B8" s="7" t="s">
        <v>172</v>
      </c>
      <c r="C8" s="7" t="str">
        <f>VLOOKUP(B8,Table1[[Description]:[interwest Traditional Network]],2,FALSE)</f>
        <v>57100 &amp; 272</v>
      </c>
      <c r="D8" s="7">
        <f>VLOOKUP(B8,Table1[[Description]:[interwest Traditional Network]],3,FALSE)</f>
        <v>213</v>
      </c>
      <c r="E8" s="7">
        <f>VLOOKUP(B8,Table1[[Description]:[interwest Traditional Network]],4,FALSE)</f>
        <v>191.70000000000002</v>
      </c>
      <c r="F8" s="7">
        <f>VLOOKUP(B8,Table1[[Description]:[interwest Traditional Network]],5,FALSE)</f>
        <v>213</v>
      </c>
      <c r="G8" s="7">
        <f>VLOOKUP(B8,Table1[[Description]:[interwest Traditional Network]],6,FALSE)</f>
        <v>213</v>
      </c>
      <c r="H8" s="7">
        <f>VLOOKUP(B8,Table1[[Description]:[interwest Traditional Network]],7,FALSE)</f>
        <v>200.22</v>
      </c>
      <c r="I8" s="7">
        <f>VLOOKUP(B8,Table1[[Description]:[interwest Traditional Network]],8,FALSE)</f>
        <v>208.74</v>
      </c>
      <c r="J8" s="7">
        <f>VLOOKUP(B8,Table1[[Description]:[interwest Traditional Network]],9,FALSE)</f>
        <v>200.22</v>
      </c>
      <c r="K8" s="7">
        <f>VLOOKUP(B8,Table1[[Description]:[interwest Traditional Network]],10,FALSE)</f>
        <v>208.74</v>
      </c>
      <c r="L8" s="7">
        <f>VLOOKUP(B8,Table1[[Description]:[interwest Traditional Network]],11,FALSE)</f>
        <v>191.70000000000002</v>
      </c>
      <c r="M8" s="7">
        <f>VLOOKUP(B8,Table1[[Description]:[interwest Traditional Network]],12,FALSE)</f>
        <v>210.87</v>
      </c>
      <c r="N8" s="7">
        <f>VLOOKUP(B8,Table1[[Description]:[interwest Traditional Network]],13,FALSE)</f>
        <v>210.87</v>
      </c>
      <c r="O8" s="7">
        <f>VLOOKUP(B8,Table1[[Description]:[interwest Traditional Network]],14,FALSE)</f>
        <v>213</v>
      </c>
    </row>
    <row r="9" spans="1:15" x14ac:dyDescent="0.25">
      <c r="A9" s="10" t="s">
        <v>790</v>
      </c>
      <c r="B9" s="9" t="s">
        <v>1</v>
      </c>
      <c r="C9" s="9" t="s">
        <v>792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793</v>
      </c>
      <c r="N9" s="9" t="s">
        <v>13</v>
      </c>
      <c r="O9" s="9" t="s">
        <v>794</v>
      </c>
    </row>
    <row r="10" spans="1:15" x14ac:dyDescent="0.25">
      <c r="B10" s="9" t="s">
        <v>222</v>
      </c>
      <c r="C10" s="9">
        <f>VLOOKUP(B10,Table1[[Description]:[interwest Traditional Network]],2,FALSE)</f>
        <v>80061</v>
      </c>
      <c r="D10" s="9">
        <f>VLOOKUP(B10,Table1[[Description]:[interwest Traditional Network]],3,FALSE)</f>
        <v>194</v>
      </c>
      <c r="E10" s="9">
        <f>VLOOKUP(B10,Table1[[Description]:[interwest Traditional Network]],4,FALSE)</f>
        <v>174.6</v>
      </c>
      <c r="F10" s="9">
        <f>VLOOKUP(B10,Table1[[Description]:[interwest Traditional Network]],5,FALSE)</f>
        <v>194</v>
      </c>
      <c r="G10" s="9">
        <f>VLOOKUP(B10,Table1[[Description]:[interwest Traditional Network]],6,FALSE)</f>
        <v>194</v>
      </c>
      <c r="H10" s="9">
        <f>VLOOKUP(B10,Table1[[Description]:[interwest Traditional Network]],7,FALSE)</f>
        <v>182.36</v>
      </c>
      <c r="I10" s="9">
        <f>VLOOKUP(B10,Table1[[Description]:[interwest Traditional Network]],8,FALSE)</f>
        <v>190.12</v>
      </c>
      <c r="J10" s="9">
        <f>VLOOKUP(B10,Table1[[Description]:[interwest Traditional Network]],9,FALSE)</f>
        <v>182.36</v>
      </c>
      <c r="K10" s="9">
        <f>VLOOKUP(B10,Table1[[Description]:[interwest Traditional Network]],10,FALSE)</f>
        <v>190.12</v>
      </c>
      <c r="L10" s="9">
        <f>VLOOKUP(B10,Table1[[Description]:[interwest Traditional Network]],11,FALSE)</f>
        <v>174.6</v>
      </c>
      <c r="M10" s="9">
        <f>VLOOKUP(B10,Table1[[Description]:[interwest Traditional Network]],12,FALSE)</f>
        <v>192.06</v>
      </c>
      <c r="N10" s="9">
        <f>VLOOKUP(B10,Table1[[Description]:[interwest Traditional Network]],13,FALSE)</f>
        <v>192.06</v>
      </c>
      <c r="O10" s="9">
        <f>VLOOKUP(B10,Table1[[Description]:[interwest Traditional Network]],14,FALSE)</f>
        <v>194</v>
      </c>
    </row>
    <row r="11" spans="1:15" x14ac:dyDescent="0.25">
      <c r="A11" s="12" t="s">
        <v>791</v>
      </c>
      <c r="B11" s="11" t="s">
        <v>1</v>
      </c>
      <c r="C11" s="11" t="s">
        <v>792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1" t="s">
        <v>11</v>
      </c>
      <c r="M11" s="11" t="s">
        <v>793</v>
      </c>
      <c r="N11" s="11" t="s">
        <v>13</v>
      </c>
      <c r="O11" s="11" t="s">
        <v>794</v>
      </c>
    </row>
    <row r="12" spans="1:15" x14ac:dyDescent="0.25">
      <c r="B12" s="11" t="s">
        <v>681</v>
      </c>
      <c r="C12" s="11">
        <f>VLOOKUP(B12,Table1[[Description]:[interwest Traditional Network]],2,FALSE)</f>
        <v>70470</v>
      </c>
      <c r="D12" s="11">
        <f>VLOOKUP(B12,Table1[[Description]:[interwest Traditional Network]],3,FALSE)</f>
        <v>1738</v>
      </c>
      <c r="E12" s="11">
        <f>VLOOKUP(B12,Table1[[Description]:[interwest Traditional Network]],4,FALSE)</f>
        <v>1564.2</v>
      </c>
      <c r="F12" s="11">
        <f>VLOOKUP(B12,Table1[[Description]:[interwest Traditional Network]],5,FALSE)</f>
        <v>1738</v>
      </c>
      <c r="G12" s="11">
        <f>VLOOKUP(B12,Table1[[Description]:[interwest Traditional Network]],6,FALSE)</f>
        <v>1738</v>
      </c>
      <c r="H12" s="11">
        <f>VLOOKUP(B12,Table1[[Description]:[interwest Traditional Network]],7,FALSE)</f>
        <v>1633.7199999999998</v>
      </c>
      <c r="I12" s="11">
        <f>VLOOKUP(B12,Table1[[Description]:[interwest Traditional Network]],8,FALSE)</f>
        <v>1703.24</v>
      </c>
      <c r="J12" s="11">
        <f>VLOOKUP(B12,Table1[[Description]:[interwest Traditional Network]],9,FALSE)</f>
        <v>1633.7199999999998</v>
      </c>
      <c r="K12" s="11">
        <f>VLOOKUP(B12,Table1[[Description]:[interwest Traditional Network]],10,FALSE)</f>
        <v>1703.24</v>
      </c>
      <c r="L12" s="11">
        <f>VLOOKUP(B12,Table1[[Description]:[interwest Traditional Network]],11,FALSE)</f>
        <v>1564.2</v>
      </c>
      <c r="M12" s="11">
        <f>VLOOKUP(B12,Table1[[Description]:[interwest Traditional Network]],12,FALSE)</f>
        <v>1720.62</v>
      </c>
      <c r="N12" s="11">
        <f>VLOOKUP(B12,Table1[[Description]:[interwest Traditional Network]],13,FALSE)</f>
        <v>1720.62</v>
      </c>
      <c r="O12" s="11">
        <f>VLOOKUP(B12,Table1[[Description]:[interwest Traditional Network]],14,FALSE)</f>
        <v>1738</v>
      </c>
    </row>
    <row r="16" spans="1:15" x14ac:dyDescent="0.25">
      <c r="B16" s="13" t="s">
        <v>796</v>
      </c>
    </row>
    <row r="17" spans="2:2" x14ac:dyDescent="0.25">
      <c r="B17" s="13" t="s">
        <v>797</v>
      </c>
    </row>
    <row r="18" spans="2:2" x14ac:dyDescent="0.25">
      <c r="B18" s="13" t="s">
        <v>798</v>
      </c>
    </row>
  </sheetData>
  <sheetProtection autoFilter="0" pivotTables="0"/>
  <mergeCells count="1">
    <mergeCell ref="A1:O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6443C8F-36CB-4FBD-9F90-F492E478383A}">
          <x14:formula1>
            <xm:f>'Shoppable List'!$B$2:$B$50</xm:f>
          </x14:formula1>
          <xm:sqref>B4</xm:sqref>
        </x14:dataValidation>
        <x14:dataValidation type="list" allowBlank="1" showInputMessage="1" showErrorMessage="1" xr:uid="{C44B5BC4-D961-46D0-A331-1F38AFEAA4D1}">
          <x14:formula1>
            <xm:f>'Shoppable List'!$B$51:$B$82</xm:f>
          </x14:formula1>
          <xm:sqref>B6</xm:sqref>
        </x14:dataValidation>
        <x14:dataValidation type="list" allowBlank="1" showInputMessage="1" showErrorMessage="1" xr:uid="{94FA4DF2-FE12-4FB1-9A71-AB26AA52F785}">
          <x14:formula1>
            <xm:f>'Shoppable List'!$B$83:$B$131</xm:f>
          </x14:formula1>
          <xm:sqref>B8</xm:sqref>
        </x14:dataValidation>
        <x14:dataValidation type="list" allowBlank="1" showInputMessage="1" showErrorMessage="1" xr:uid="{B8BDC3BC-73C8-41C5-8025-0DFAF791A878}">
          <x14:formula1>
            <xm:f>'Shoppable List'!$B$132:$B$586</xm:f>
          </x14:formula1>
          <xm:sqref>B10</xm:sqref>
        </x14:dataValidation>
        <x14:dataValidation type="list" allowBlank="1" showInputMessage="1" showErrorMessage="1" xr:uid="{D3EB5125-0BB1-47B0-9AD8-CBCFA104BFD2}">
          <x14:formula1>
            <xm:f>'Shoppable List'!$B$587:$B$702</xm:f>
          </x14:formula1>
          <xm:sqref>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Shoppable List</vt:lpstr>
      <vt:lpstr>Lookup by 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Raaum</dc:creator>
  <cp:lastModifiedBy>Liz Mogen</cp:lastModifiedBy>
  <dcterms:created xsi:type="dcterms:W3CDTF">2020-12-28T20:01:27Z</dcterms:created>
  <dcterms:modified xsi:type="dcterms:W3CDTF">2021-12-30T20:11:46Z</dcterms:modified>
</cp:coreProperties>
</file>